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showInkAnnotation="0" autoCompressPictures="0" defaultThemeVersion="124226"/>
  <mc:AlternateContent xmlns:mc="http://schemas.openxmlformats.org/markup-compatibility/2006">
    <mc:Choice Requires="x15">
      <x15ac:absPath xmlns:x15ac="http://schemas.microsoft.com/office/spreadsheetml/2010/11/ac" url="C:\Users\tbaker\Downloads\"/>
    </mc:Choice>
  </mc:AlternateContent>
  <xr:revisionPtr revIDLastSave="0" documentId="8_{4C9B4FF1-4CE1-4C80-B690-0807A4C83243}" xr6:coauthVersionLast="31" xr6:coauthVersionMax="31" xr10:uidLastSave="{00000000-0000-0000-0000-000000000000}"/>
  <bookViews>
    <workbookView xWindow="0" yWindow="0" windowWidth="2370" windowHeight="0" tabRatio="884" xr2:uid="{00000000-000D-0000-FFFF-FFFF00000000}"/>
  </bookViews>
  <sheets>
    <sheet name="Instructions" sheetId="23" r:id="rId1"/>
    <sheet name="2019 Total budget-report" sheetId="22" r:id="rId2"/>
    <sheet name="2019 Activities budget" sheetId="21" r:id="rId3"/>
    <sheet name="2019 Personnel budget-report" sheetId="19" r:id="rId4"/>
    <sheet name="2018 Per Diem Rates" sheetId="12" r:id="rId5"/>
    <sheet name="REF INTERNAL" sheetId="18" r:id="rId6"/>
    <sheet name="Sheet1" sheetId="8" state="hidden" r:id="rId7"/>
    <sheet name="Sheet2" sheetId="9" state="hidden" r:id="rId8"/>
  </sheets>
  <definedNames>
    <definedName name="_xlnm._FilterDatabase" localSheetId="4" hidden="1">'2018 Per Diem Rates'!$A$3:$H$3</definedName>
    <definedName name="oornot">'REF INTERNAL'!$A$18:$A$19</definedName>
    <definedName name="OtherSupplyItem">'REF INTERNAL'!$A$8</definedName>
    <definedName name="plist">'REF INTERNAL'!$A$22:$A$27</definedName>
    <definedName name="_xlnm.Print_Titles" localSheetId="4">'2018 Per Diem Rates'!$1:$3</definedName>
    <definedName name="salaryincrease">'REF INTERNAL'!$B$3:$B$5</definedName>
    <definedName name="SupplyType">'REF INTERNAL'!$A$3:$A$8</definedName>
    <definedName name="tPerDiemCodes">'2018 Per Diem Rates'!$A:$A</definedName>
    <definedName name="tPerDiemTable">'2018 Per Diem Rates'!$A:$L</definedName>
    <definedName name="TravelSupplyType">'REF INTERNAL'!$A$3:$A$7</definedName>
    <definedName name="UnitName">'REF INTERNAL'!$A$10:$A$15</definedName>
    <definedName name="yn">'REF INTERNAL'!$B$10:$B$11</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Q11" i="19" l="1"/>
  <c r="Q10" i="19"/>
  <c r="Q9" i="19"/>
  <c r="Q8" i="19"/>
  <c r="Q7" i="19"/>
  <c r="Q6" i="19"/>
  <c r="Q5" i="19"/>
  <c r="Q4" i="19"/>
  <c r="Q3" i="19"/>
  <c r="A33" i="22" l="1"/>
  <c r="A46" i="22"/>
  <c r="A31" i="22" l="1"/>
  <c r="A30" i="22"/>
  <c r="A29" i="22"/>
  <c r="A28" i="22"/>
  <c r="A27" i="22"/>
  <c r="A26" i="22"/>
  <c r="A25" i="22"/>
  <c r="A24" i="22"/>
  <c r="A23" i="22"/>
  <c r="A22" i="22"/>
  <c r="A21" i="22"/>
  <c r="A20" i="22"/>
  <c r="A19" i="22"/>
  <c r="A18" i="22"/>
  <c r="A17" i="22"/>
  <c r="A16" i="22"/>
  <c r="A15" i="22"/>
  <c r="A14" i="22"/>
  <c r="A13" i="22"/>
  <c r="A12" i="22"/>
  <c r="A11" i="22"/>
  <c r="A10" i="22"/>
  <c r="C8" i="22"/>
  <c r="A58" i="22"/>
  <c r="A48" i="22"/>
  <c r="A49" i="22"/>
  <c r="A50" i="22"/>
  <c r="A51" i="22"/>
  <c r="A52" i="22"/>
  <c r="A53" i="22"/>
  <c r="A54" i="22"/>
  <c r="A55" i="22"/>
  <c r="A56" i="22"/>
  <c r="A57" i="22"/>
  <c r="A47" i="22"/>
  <c r="A35" i="22"/>
  <c r="A36" i="22"/>
  <c r="A37" i="22"/>
  <c r="A38" i="22"/>
  <c r="A39" i="22"/>
  <c r="A40" i="22"/>
  <c r="A41" i="22"/>
  <c r="A42" i="22"/>
  <c r="A43" i="22"/>
  <c r="A44" i="22"/>
  <c r="A45" i="22"/>
  <c r="E117" i="21"/>
  <c r="B53" i="22" s="1"/>
  <c r="D53" i="22" s="1"/>
  <c r="E116" i="21"/>
  <c r="B52" i="22" s="1"/>
  <c r="D52" i="22" s="1"/>
  <c r="E115" i="21"/>
  <c r="B51" i="22" s="1"/>
  <c r="D51" i="22" s="1"/>
  <c r="E114" i="21"/>
  <c r="B50" i="22" s="1"/>
  <c r="D50" i="22" s="1"/>
  <c r="E105" i="21"/>
  <c r="B41" i="22" s="1"/>
  <c r="D41" i="22" s="1"/>
  <c r="E104" i="21"/>
  <c r="B40" i="22" s="1"/>
  <c r="D40" i="22" s="1"/>
  <c r="E103" i="21"/>
  <c r="B39" i="22" s="1"/>
  <c r="D39" i="22" s="1"/>
  <c r="E102" i="21"/>
  <c r="B38" i="22" s="1"/>
  <c r="D38" i="22" s="1"/>
  <c r="A34" i="22"/>
  <c r="O11" i="19"/>
  <c r="O10" i="19"/>
  <c r="O9" i="19"/>
  <c r="O8" i="19"/>
  <c r="O7" i="19"/>
  <c r="O6" i="19"/>
  <c r="O5" i="19"/>
  <c r="O4" i="19"/>
  <c r="O3" i="19"/>
  <c r="K11" i="19"/>
  <c r="K10" i="19"/>
  <c r="K9" i="19"/>
  <c r="K8" i="19"/>
  <c r="K7" i="19"/>
  <c r="K6" i="19"/>
  <c r="K5" i="19"/>
  <c r="K4" i="19"/>
  <c r="K3" i="19"/>
  <c r="C46" i="22"/>
  <c r="C33" i="22"/>
  <c r="C9" i="22"/>
  <c r="C32" i="22" l="1"/>
  <c r="C59" i="22"/>
  <c r="C60" i="22" s="1"/>
  <c r="C61" i="22" s="1"/>
  <c r="O12" i="19"/>
  <c r="B1" i="21"/>
  <c r="U65" i="21" s="1"/>
  <c r="E111" i="21"/>
  <c r="B47" i="22" s="1"/>
  <c r="D47" i="22" s="1"/>
  <c r="E112" i="21"/>
  <c r="B48" i="22" s="1"/>
  <c r="D48" i="22" s="1"/>
  <c r="E113" i="21"/>
  <c r="B49" i="22" s="1"/>
  <c r="D49" i="22" s="1"/>
  <c r="E118" i="21"/>
  <c r="B54" i="22" s="1"/>
  <c r="D54" i="22" s="1"/>
  <c r="E119" i="21"/>
  <c r="B55" i="22" s="1"/>
  <c r="D55" i="22" s="1"/>
  <c r="E120" i="21"/>
  <c r="B56" i="22" s="1"/>
  <c r="D56" i="22" s="1"/>
  <c r="E121" i="21"/>
  <c r="B57" i="22" s="1"/>
  <c r="D57" i="22" s="1"/>
  <c r="E122" i="21"/>
  <c r="B58" i="22" s="1"/>
  <c r="D58" i="22" s="1"/>
  <c r="E98" i="21"/>
  <c r="B34" i="22" s="1"/>
  <c r="D34" i="22" s="1"/>
  <c r="E99" i="21"/>
  <c r="B35" i="22" s="1"/>
  <c r="D35" i="22" s="1"/>
  <c r="E100" i="21"/>
  <c r="B36" i="22" s="1"/>
  <c r="D36" i="22" s="1"/>
  <c r="E101" i="21"/>
  <c r="B37" i="22" s="1"/>
  <c r="D37" i="22" s="1"/>
  <c r="E106" i="21"/>
  <c r="B42" i="22" s="1"/>
  <c r="D42" i="22" s="1"/>
  <c r="E107" i="21"/>
  <c r="B43" i="22" s="1"/>
  <c r="D43" i="22" s="1"/>
  <c r="E108" i="21"/>
  <c r="E109" i="21"/>
  <c r="B45" i="22" s="1"/>
  <c r="D45" i="22" s="1"/>
  <c r="S45" i="21"/>
  <c r="S48" i="21" s="1"/>
  <c r="J45" i="21"/>
  <c r="J46" i="21"/>
  <c r="J47" i="21"/>
  <c r="V48" i="21"/>
  <c r="S49" i="21"/>
  <c r="S52" i="21" s="1"/>
  <c r="J49" i="21"/>
  <c r="J50" i="21"/>
  <c r="J51" i="21"/>
  <c r="V52" i="21"/>
  <c r="S53" i="21"/>
  <c r="S56" i="21" s="1"/>
  <c r="J53" i="21"/>
  <c r="J54" i="21"/>
  <c r="J55" i="21"/>
  <c r="V56" i="21"/>
  <c r="S57" i="21"/>
  <c r="S60" i="21" s="1"/>
  <c r="J57" i="21"/>
  <c r="J58" i="21"/>
  <c r="J59" i="21"/>
  <c r="V60" i="21"/>
  <c r="S61" i="21"/>
  <c r="S64" i="21" s="1"/>
  <c r="J61" i="21"/>
  <c r="J62" i="21"/>
  <c r="J63" i="21"/>
  <c r="V64" i="21"/>
  <c r="S65" i="21"/>
  <c r="S68" i="21" s="1"/>
  <c r="J65" i="21"/>
  <c r="J67" i="21"/>
  <c r="J68" i="21" s="1"/>
  <c r="V68" i="21"/>
  <c r="S69" i="21"/>
  <c r="S70" i="21"/>
  <c r="J69" i="21"/>
  <c r="J70" i="21"/>
  <c r="J71" i="21"/>
  <c r="V72" i="21"/>
  <c r="S73" i="21"/>
  <c r="S76" i="21" s="1"/>
  <c r="J73" i="21"/>
  <c r="J75" i="21"/>
  <c r="V76" i="21"/>
  <c r="S77" i="21"/>
  <c r="S80" i="21" s="1"/>
  <c r="J77" i="21"/>
  <c r="J79" i="21"/>
  <c r="V80" i="21"/>
  <c r="S81" i="21"/>
  <c r="S84" i="21" s="1"/>
  <c r="J81" i="21"/>
  <c r="J83" i="21"/>
  <c r="V84" i="21"/>
  <c r="S85" i="21"/>
  <c r="S88" i="21" s="1"/>
  <c r="J85" i="21"/>
  <c r="J87" i="21"/>
  <c r="V88" i="21"/>
  <c r="S89" i="21"/>
  <c r="S92" i="21" s="1"/>
  <c r="S90" i="21"/>
  <c r="J89" i="21"/>
  <c r="J90" i="21"/>
  <c r="J91" i="21"/>
  <c r="V92" i="21"/>
  <c r="S5" i="21"/>
  <c r="S8" i="21" s="1"/>
  <c r="J5" i="21"/>
  <c r="J6" i="21"/>
  <c r="J7" i="21"/>
  <c r="V8" i="21"/>
  <c r="S9" i="21"/>
  <c r="S12" i="21" s="1"/>
  <c r="J9" i="21"/>
  <c r="J10" i="21"/>
  <c r="J11" i="21"/>
  <c r="V12" i="21"/>
  <c r="S13" i="21"/>
  <c r="S16" i="21" s="1"/>
  <c r="J13" i="21"/>
  <c r="J14" i="21"/>
  <c r="J15" i="21"/>
  <c r="V16" i="21"/>
  <c r="S17" i="21"/>
  <c r="S20" i="21" s="1"/>
  <c r="J17" i="21"/>
  <c r="J18" i="21"/>
  <c r="J19" i="21"/>
  <c r="V20" i="21"/>
  <c r="S21" i="21"/>
  <c r="S24" i="21" s="1"/>
  <c r="J21" i="21"/>
  <c r="J22" i="21"/>
  <c r="J23" i="21"/>
  <c r="V24" i="21"/>
  <c r="S25" i="21"/>
  <c r="S28" i="21" s="1"/>
  <c r="J25" i="21"/>
  <c r="J26" i="21"/>
  <c r="J27" i="21"/>
  <c r="V28" i="21"/>
  <c r="S29" i="21"/>
  <c r="S32" i="21" s="1"/>
  <c r="J29" i="21"/>
  <c r="J30" i="21"/>
  <c r="J31" i="21"/>
  <c r="V32" i="21"/>
  <c r="S33" i="21"/>
  <c r="S36" i="21" s="1"/>
  <c r="J33" i="21"/>
  <c r="J34" i="21"/>
  <c r="J35" i="21"/>
  <c r="V36" i="21"/>
  <c r="S37" i="21"/>
  <c r="S40" i="21" s="1"/>
  <c r="J37" i="21"/>
  <c r="J38" i="21"/>
  <c r="J39" i="21"/>
  <c r="V40" i="21"/>
  <c r="S41" i="21"/>
  <c r="S44" i="21" s="1"/>
  <c r="J41" i="21"/>
  <c r="J42" i="21"/>
  <c r="J43" i="21"/>
  <c r="V44" i="21"/>
  <c r="E5" i="22"/>
  <c r="F11" i="19"/>
  <c r="F10" i="19"/>
  <c r="F9" i="19"/>
  <c r="F8" i="19"/>
  <c r="F7" i="19"/>
  <c r="F6" i="19"/>
  <c r="F5" i="19"/>
  <c r="F4" i="19"/>
  <c r="F3" i="19"/>
  <c r="D69" i="21"/>
  <c r="D65" i="21"/>
  <c r="D61" i="21"/>
  <c r="D57" i="21"/>
  <c r="D53" i="21"/>
  <c r="D49" i="21"/>
  <c r="D45" i="21"/>
  <c r="D21" i="21"/>
  <c r="D17" i="21"/>
  <c r="D13" i="21"/>
  <c r="D9" i="21"/>
  <c r="D5" i="21"/>
  <c r="A1784" i="12"/>
  <c r="A1783" i="12"/>
  <c r="A1782" i="12"/>
  <c r="A1781" i="12"/>
  <c r="A1780" i="12"/>
  <c r="A1779" i="12"/>
  <c r="A1778" i="12"/>
  <c r="A1777" i="12"/>
  <c r="A1776" i="12"/>
  <c r="A1775" i="12"/>
  <c r="A1774" i="12"/>
  <c r="A1773" i="12"/>
  <c r="A1772" i="12"/>
  <c r="A1771" i="12"/>
  <c r="A1770" i="12"/>
  <c r="O83" i="8"/>
  <c r="O73" i="8"/>
  <c r="O74" i="8"/>
  <c r="O75" i="8"/>
  <c r="O76" i="8"/>
  <c r="O77" i="8"/>
  <c r="O78" i="8"/>
  <c r="O79" i="8"/>
  <c r="O80" i="8"/>
  <c r="O81" i="8"/>
  <c r="O82" i="8"/>
  <c r="O84" i="8"/>
  <c r="O72" i="8"/>
  <c r="D73" i="21"/>
  <c r="D85" i="21"/>
  <c r="D25" i="21"/>
  <c r="D81" i="21"/>
  <c r="D89" i="21"/>
  <c r="D77" i="21"/>
  <c r="D33" i="21"/>
  <c r="D37" i="21"/>
  <c r="D41" i="21"/>
  <c r="D29" i="21"/>
  <c r="J40" i="21" l="1"/>
  <c r="W40" i="21" s="1"/>
  <c r="B18" i="22" s="1"/>
  <c r="D18" i="22" s="1"/>
  <c r="J24" i="21"/>
  <c r="W24" i="21" s="1"/>
  <c r="B14" i="22" s="1"/>
  <c r="D14" i="22" s="1"/>
  <c r="J8" i="21"/>
  <c r="S72" i="21"/>
  <c r="S93" i="21" s="1"/>
  <c r="J80" i="21"/>
  <c r="W80" i="21" s="1"/>
  <c r="B28" i="22" s="1"/>
  <c r="D28" i="22" s="1"/>
  <c r="J72" i="21"/>
  <c r="J56" i="21"/>
  <c r="J32" i="21"/>
  <c r="W32" i="21" s="1"/>
  <c r="B16" i="22" s="1"/>
  <c r="D16" i="22" s="1"/>
  <c r="J16" i="21"/>
  <c r="W16" i="21" s="1"/>
  <c r="B12" i="22" s="1"/>
  <c r="D12" i="22" s="1"/>
  <c r="J88" i="21"/>
  <c r="J84" i="21"/>
  <c r="W84" i="21" s="1"/>
  <c r="B29" i="22" s="1"/>
  <c r="D29" i="22" s="1"/>
  <c r="J64" i="21"/>
  <c r="W64" i="21" s="1"/>
  <c r="B24" i="22" s="1"/>
  <c r="D24" i="22" s="1"/>
  <c r="J48" i="21"/>
  <c r="D46" i="22"/>
  <c r="J36" i="21"/>
  <c r="J20" i="21"/>
  <c r="W20" i="21" s="1"/>
  <c r="B13" i="22" s="1"/>
  <c r="D13" i="22" s="1"/>
  <c r="J92" i="21"/>
  <c r="W92" i="21" s="1"/>
  <c r="B31" i="22" s="1"/>
  <c r="D31" i="22" s="1"/>
  <c r="J52" i="21"/>
  <c r="W52" i="21" s="1"/>
  <c r="B21" i="22" s="1"/>
  <c r="D21" i="22" s="1"/>
  <c r="J44" i="21"/>
  <c r="W44" i="21" s="1"/>
  <c r="B19" i="22" s="1"/>
  <c r="D19" i="22" s="1"/>
  <c r="J28" i="21"/>
  <c r="J12" i="21"/>
  <c r="W12" i="21" s="1"/>
  <c r="B11" i="22" s="1"/>
  <c r="D11" i="22" s="1"/>
  <c r="W88" i="21"/>
  <c r="B30" i="22" s="1"/>
  <c r="D30" i="22" s="1"/>
  <c r="J76" i="21"/>
  <c r="W76" i="21" s="1"/>
  <c r="B27" i="22" s="1"/>
  <c r="D27" i="22" s="1"/>
  <c r="J60" i="21"/>
  <c r="W60" i="21" s="1"/>
  <c r="B23" i="22" s="1"/>
  <c r="D23" i="22" s="1"/>
  <c r="W48" i="21"/>
  <c r="B20" i="22" s="1"/>
  <c r="D20" i="22" s="1"/>
  <c r="W36" i="21"/>
  <c r="B17" i="22" s="1"/>
  <c r="D17" i="22" s="1"/>
  <c r="W56" i="21"/>
  <c r="B22" i="22" s="1"/>
  <c r="D22" i="22" s="1"/>
  <c r="W8" i="21"/>
  <c r="W68" i="21"/>
  <c r="B25" i="22" s="1"/>
  <c r="D25" i="22" s="1"/>
  <c r="W28" i="21"/>
  <c r="B15" i="22" s="1"/>
  <c r="D15" i="22" s="1"/>
  <c r="E123" i="21"/>
  <c r="B44" i="22"/>
  <c r="D44" i="22" s="1"/>
  <c r="D33" i="22" s="1"/>
  <c r="D32" i="22" s="1"/>
  <c r="B46" i="22"/>
  <c r="U9" i="21"/>
  <c r="T89" i="21"/>
  <c r="T21" i="21"/>
  <c r="T41" i="21"/>
  <c r="U61" i="21"/>
  <c r="F12" i="19"/>
  <c r="B8" i="22" s="1"/>
  <c r="T29" i="21"/>
  <c r="U37" i="21"/>
  <c r="U73" i="21"/>
  <c r="U77" i="21"/>
  <c r="T5" i="21"/>
  <c r="U45" i="21"/>
  <c r="T57" i="21"/>
  <c r="U33" i="21"/>
  <c r="T85" i="21"/>
  <c r="T81" i="21"/>
  <c r="U70" i="21"/>
  <c r="U5" i="21"/>
  <c r="T17" i="21"/>
  <c r="U21" i="21"/>
  <c r="T53" i="21"/>
  <c r="U57" i="21"/>
  <c r="T69" i="21"/>
  <c r="U41" i="21"/>
  <c r="T25" i="21"/>
  <c r="T73" i="21"/>
  <c r="U85" i="21"/>
  <c r="T77" i="21"/>
  <c r="T13" i="21"/>
  <c r="U17" i="21"/>
  <c r="T49" i="21"/>
  <c r="U53" i="21"/>
  <c r="T65" i="21"/>
  <c r="U69" i="21"/>
  <c r="U29" i="21"/>
  <c r="T33" i="21"/>
  <c r="T37" i="21"/>
  <c r="U89" i="21"/>
  <c r="U25" i="21"/>
  <c r="T70" i="21"/>
  <c r="U81" i="21"/>
  <c r="T9" i="21"/>
  <c r="U13" i="21"/>
  <c r="T45" i="21"/>
  <c r="U49" i="21"/>
  <c r="T61" i="21"/>
  <c r="J93" i="21" l="1"/>
  <c r="W72" i="21"/>
  <c r="B26" i="22" s="1"/>
  <c r="D26" i="22" s="1"/>
  <c r="B33" i="22"/>
  <c r="B32" i="22" s="1"/>
  <c r="B10" i="22"/>
  <c r="D8" i="22"/>
  <c r="W93" i="21" l="1"/>
  <c r="D10" i="22"/>
  <c r="D9" i="22" s="1"/>
  <c r="B9" i="22"/>
  <c r="B59" i="22" s="1"/>
  <c r="B60" i="22" s="1"/>
  <c r="B61" i="22" s="1"/>
  <c r="D59" i="22"/>
  <c r="D60" i="22" s="1"/>
  <c r="D61" i="22" s="1"/>
</calcChain>
</file>

<file path=xl/sharedStrings.xml><?xml version="1.0" encoding="utf-8"?>
<sst xmlns="http://schemas.openxmlformats.org/spreadsheetml/2006/main" count="12174" uniqueCount="3774">
  <si>
    <t>Contracted Services</t>
  </si>
  <si>
    <t>Office Supplies</t>
  </si>
  <si>
    <t>Consultants</t>
  </si>
  <si>
    <t>Domestic Travel</t>
  </si>
  <si>
    <t>International Travel</t>
  </si>
  <si>
    <t>Total</t>
  </si>
  <si>
    <t>Currency Used for Budget:</t>
  </si>
  <si>
    <t>Donor:</t>
  </si>
  <si>
    <t>Project Title:</t>
  </si>
  <si>
    <t>Organization Name:</t>
  </si>
  <si>
    <t>Fringe %</t>
  </si>
  <si>
    <t>Objective % Allocation</t>
  </si>
  <si>
    <t>Title</t>
  </si>
  <si>
    <t>Budget Item</t>
  </si>
  <si>
    <t>Departure City, State/Country</t>
  </si>
  <si>
    <t>Destination City, State/Country</t>
  </si>
  <si>
    <t>Airfare</t>
  </si>
  <si>
    <t>Airport Transfer</t>
  </si>
  <si>
    <t>Per Day Per Person Cost</t>
  </si>
  <si>
    <t>Per Diem</t>
  </si>
  <si>
    <t>Hotel</t>
  </si>
  <si>
    <t>Local Taxis/ Transport</t>
  </si>
  <si>
    <t>Number of Participants</t>
  </si>
  <si>
    <t>Number of Days</t>
  </si>
  <si>
    <t>Number of Trips</t>
  </si>
  <si>
    <t>Per Unit Cost</t>
  </si>
  <si>
    <t># of Units</t>
  </si>
  <si>
    <t>Unit Name</t>
  </si>
  <si>
    <t>Nairobi, Kenya</t>
  </si>
  <si>
    <t>Mombasa, Kenya</t>
  </si>
  <si>
    <t>Office stationary</t>
  </si>
  <si>
    <t>Computers</t>
  </si>
  <si>
    <t>Changed by REF</t>
  </si>
  <si>
    <t>ONLY change information in these fields</t>
  </si>
  <si>
    <t>Place an "x" for the year(s) that apply.</t>
  </si>
  <si>
    <t>Annual Travel Inflation Rate</t>
  </si>
  <si>
    <t>For the below costs, provide the total per person, per day, per trip (as per examples)</t>
  </si>
  <si>
    <t>Cost Per Year</t>
  </si>
  <si>
    <t>Description</t>
  </si>
  <si>
    <t>Registration</t>
  </si>
  <si>
    <t>Year One Total</t>
  </si>
  <si>
    <t>Objective 1 GFATM/TB</t>
  </si>
  <si>
    <t>REF Comments</t>
  </si>
  <si>
    <t>Meeting with the parliamentary health committee-staff travel</t>
  </si>
  <si>
    <t xml:space="preserve">Congressional/Parliamentary Delegation </t>
  </si>
  <si>
    <t>x</t>
  </si>
  <si>
    <t>Meeting with the appointed TB champion MP-staff transport</t>
  </si>
  <si>
    <t>In Country Outreach and Advocacy</t>
  </si>
  <si>
    <t>World TB Day-staff transport</t>
  </si>
  <si>
    <t>Engage a TB ambassador during World TB Day cpmmemoration -Air ticket</t>
  </si>
  <si>
    <t>Siaya, Kenya</t>
  </si>
  <si>
    <t>Engage a TB ambassador during World TB Day cpmmemoration -Road transport</t>
  </si>
  <si>
    <t>Engage a TB ambassador during World TB Day cpmmemoration -Air port transfers</t>
  </si>
  <si>
    <t>Engage a TB ambassador during World TB Day cpmmemoration -Perdiem</t>
  </si>
  <si>
    <t>Forum with cabinet secretary of health -Staff travel</t>
  </si>
  <si>
    <t>World AIDS Day Commemoration-Staff transport</t>
  </si>
  <si>
    <t>World AIDS Day Commemoration-Staff transport-regions</t>
  </si>
  <si>
    <t>Forum with the CSO representatives to CCM-staff travel</t>
  </si>
  <si>
    <t>Meetings and Events with Decision Makers, Technical Agencies, and Civil Society Partners</t>
  </si>
  <si>
    <t>Capacity building for CSOs represenatatives at the CCM-participant travel</t>
  </si>
  <si>
    <t>Hold review meetings with the CSOs representatives in the defferent leadership positions -Staff travel</t>
  </si>
  <si>
    <t>Conduct research to establish the impact of charging for children access to diagnostics and treatment -staff transport</t>
  </si>
  <si>
    <t>Policy Analysis</t>
  </si>
  <si>
    <t>Develop a policy paper on the status of pediatric TB in Kenya</t>
  </si>
  <si>
    <t>Train Media on TBR&amp;D informed coverage and report ffor World TB Day-Staff transport</t>
  </si>
  <si>
    <t>Advocacy &amp; Media Strategy and Program Development</t>
  </si>
  <si>
    <t>Train Media on TBR&amp;D informed coverage and report ffor World TB Day-Participant travel</t>
  </si>
  <si>
    <t>Meeting with MPs for sensitization on the TB R&amp;D efforts in country-staff travel</t>
  </si>
  <si>
    <t>Participate in the Thorac lung conference -advocate support travel</t>
  </si>
  <si>
    <t>Policy and Advocacy Workshops</t>
  </si>
  <si>
    <t>Media training for TB advacates -staff transport</t>
  </si>
  <si>
    <t>Patient and Community Representative</t>
  </si>
  <si>
    <t>Media training for TB advacates -Participant transport</t>
  </si>
  <si>
    <t>Support TB advocates participate in advocacy forums -advocate transport</t>
  </si>
  <si>
    <t>If you need to insert more rows, please insert them above this line.</t>
  </si>
  <si>
    <t xml:space="preserve"> </t>
  </si>
  <si>
    <t>Participate in AU meeting -</t>
  </si>
  <si>
    <t>Adis , Ethiopia</t>
  </si>
  <si>
    <t>Adis, Ethiopia</t>
  </si>
  <si>
    <t>Participate in EAC meeting on health funding</t>
  </si>
  <si>
    <t>Kampala ,Uganda</t>
  </si>
  <si>
    <t>Participate in the Lung health conference/Africa regional TB conference</t>
  </si>
  <si>
    <t>Union World Conference on Lung Health</t>
  </si>
  <si>
    <t>South Africa</t>
  </si>
  <si>
    <t>Removed from budget - REF budget to cover directly</t>
  </si>
  <si>
    <t>One Year Total</t>
  </si>
  <si>
    <t>Daily Cost</t>
  </si>
  <si>
    <t># of Days</t>
  </si>
  <si>
    <t>Total Cost</t>
  </si>
  <si>
    <t>Engage a TB ambassador during World TB Day cpmmemoration -Facilitation</t>
  </si>
  <si>
    <t>Capacity building for CSOs represenatatives at the CCM-facilitator</t>
  </si>
  <si>
    <t>Conduct research to establish the impact of charging for children access to diagnostics and treatment -consultant</t>
  </si>
  <si>
    <t>Computer</t>
  </si>
  <si>
    <t>Office utilities</t>
  </si>
  <si>
    <t xml:space="preserve">Office and Travel Supplies </t>
  </si>
  <si>
    <t>Meeting Supplies</t>
  </si>
  <si>
    <t>Meeting with the parliamentary health committee-conference package</t>
  </si>
  <si>
    <t xml:space="preserve">Meeting with the appointed TB champion MP-Dinner </t>
  </si>
  <si>
    <t xml:space="preserve">World TB Day-Meals </t>
  </si>
  <si>
    <t>Engage a TB ambassador during World TB Day cpmmemoration -Accomodation</t>
  </si>
  <si>
    <t>Hold meeting to develop a campaign strategy-teas and snacks</t>
  </si>
  <si>
    <t>Meeting with CSOs for implementation-conference package</t>
  </si>
  <si>
    <t xml:space="preserve">World AIDS Day Commemoration-meals </t>
  </si>
  <si>
    <t>World AIDS Day Commemoration-performing groups</t>
  </si>
  <si>
    <t>Forum with the CSO representatives to CCM-confernce package</t>
  </si>
  <si>
    <t>Capacity building for CSOs represenatatives at the CCM-Accomodation</t>
  </si>
  <si>
    <t>Capacity building for CSOs represenatatives at the CCM-Conference package</t>
  </si>
  <si>
    <t>Hold review meetings with the CSOs representatives in the defferent leadership positions -conference package</t>
  </si>
  <si>
    <t>Conduct research to establish the impact of charging for children access to diagnostics and treatment -confernce package</t>
  </si>
  <si>
    <t>Train Media on TBR&amp;D informed coverage and report ffor World TB Day-Accomodation</t>
  </si>
  <si>
    <t>Train Media on TBR&amp;D informed coverage and report ffor World TB Day-Conference package</t>
  </si>
  <si>
    <t>Meeting with MPs for sensitization on the TB R&amp;D efforts in country-Dinner</t>
  </si>
  <si>
    <t xml:space="preserve">Participate in the Thorac lung conference </t>
  </si>
  <si>
    <t>Media training for TB advacates -conference package</t>
  </si>
  <si>
    <t>Media training for TB advacates -Accomodation</t>
  </si>
  <si>
    <t>Meeting with the appointed TB champion MP-policy briefs</t>
  </si>
  <si>
    <t>World AIDS Day Commemoration-banners</t>
  </si>
  <si>
    <t xml:space="preserve">Promotional Materials </t>
  </si>
  <si>
    <t>Publication Date: 04/01/2015</t>
  </si>
  <si>
    <t>Country Name</t>
  </si>
  <si>
    <t>Post Name</t>
  </si>
  <si>
    <t>Season Begin</t>
  </si>
  <si>
    <t>Season End</t>
  </si>
  <si>
    <t>Maximum Lodging Rate</t>
  </si>
  <si>
    <t>M &amp; IE Rate</t>
  </si>
  <si>
    <t>Maximum Per Diem Rate</t>
  </si>
  <si>
    <t>Footnote</t>
  </si>
  <si>
    <t>Effective Date</t>
  </si>
  <si>
    <t>AFGHANISTAN</t>
  </si>
  <si>
    <t>Kabul</t>
  </si>
  <si>
    <t>View</t>
  </si>
  <si>
    <t>Other</t>
  </si>
  <si>
    <t>ALBANIA</t>
  </si>
  <si>
    <t>N/A</t>
  </si>
  <si>
    <t>Tirana</t>
  </si>
  <si>
    <t>ALGERIA</t>
  </si>
  <si>
    <t>Algiers</t>
  </si>
  <si>
    <t>ANDORRA</t>
  </si>
  <si>
    <t>Andorra</t>
  </si>
  <si>
    <t>ANGOLA</t>
  </si>
  <si>
    <t>Luanda</t>
  </si>
  <si>
    <t>ANGUILLA</t>
  </si>
  <si>
    <t>Anguilla</t>
  </si>
  <si>
    <t>ANTARCTICA</t>
  </si>
  <si>
    <t>Antarctica Region Posts</t>
  </si>
  <si>
    <t>ANTIGUA AND BARBUDA</t>
  </si>
  <si>
    <t>Antigua and Barbuda</t>
  </si>
  <si>
    <t>ARGENTINA</t>
  </si>
  <si>
    <t>Bariloche</t>
  </si>
  <si>
    <t>Buenos Aires</t>
  </si>
  <si>
    <t>Mendoza</t>
  </si>
  <si>
    <t>ARMENIA</t>
  </si>
  <si>
    <t>Yerevan</t>
  </si>
  <si>
    <t>ASCENSION ISLAND</t>
  </si>
  <si>
    <t>Ascension Island</t>
  </si>
  <si>
    <t>AUSTRALIA</t>
  </si>
  <si>
    <t>Adelaide</t>
  </si>
  <si>
    <t>Brisbane</t>
  </si>
  <si>
    <t>Broome</t>
  </si>
  <si>
    <t>Cairns</t>
  </si>
  <si>
    <t>Canberra</t>
  </si>
  <si>
    <t>Darwin, Northern Territory</t>
  </si>
  <si>
    <t>Exmouth</t>
  </si>
  <si>
    <t>Fremantle</t>
  </si>
  <si>
    <t>Hobart</t>
  </si>
  <si>
    <t>Melbourne</t>
  </si>
  <si>
    <t>Perth</t>
  </si>
  <si>
    <t>Richmond, NSW</t>
  </si>
  <si>
    <t>Sydney</t>
  </si>
  <si>
    <t>AUSTRIA</t>
  </si>
  <si>
    <t>Graz</t>
  </si>
  <si>
    <t>Innsbruck</t>
  </si>
  <si>
    <t>Linz</t>
  </si>
  <si>
    <t>Salzburg</t>
  </si>
  <si>
    <t>Vienna</t>
  </si>
  <si>
    <t>AZERBAIJAN</t>
  </si>
  <si>
    <t>Baku</t>
  </si>
  <si>
    <t>Ganja</t>
  </si>
  <si>
    <t>Qabala</t>
  </si>
  <si>
    <t>BAHAMAS</t>
  </si>
  <si>
    <t>Andros Island</t>
  </si>
  <si>
    <t>Eleuthera Island</t>
  </si>
  <si>
    <t>Grand Bahama Island</t>
  </si>
  <si>
    <t>Nassau</t>
  </si>
  <si>
    <t>BAHRAIN</t>
  </si>
  <si>
    <t>Bahrain</t>
  </si>
  <si>
    <t>BANGLADESH</t>
  </si>
  <si>
    <t>Chittagong</t>
  </si>
  <si>
    <t>Dhaka</t>
  </si>
  <si>
    <t>Sylhet</t>
  </si>
  <si>
    <t>BARBADOS</t>
  </si>
  <si>
    <t>Barbados</t>
  </si>
  <si>
    <t>BELARUS</t>
  </si>
  <si>
    <t>Minsk</t>
  </si>
  <si>
    <t>BELGIUM</t>
  </si>
  <si>
    <t>Antwerp</t>
  </si>
  <si>
    <t>Brugge</t>
  </si>
  <si>
    <t>Brussels</t>
  </si>
  <si>
    <t>Diegem</t>
  </si>
  <si>
    <t>Kleine Brogel</t>
  </si>
  <si>
    <t>Liege</t>
  </si>
  <si>
    <t>SHAPE/Chievres</t>
  </si>
  <si>
    <t>Zaventem</t>
  </si>
  <si>
    <t>BELIZE</t>
  </si>
  <si>
    <t>Belize City</t>
  </si>
  <si>
    <t>Belmopan</t>
  </si>
  <si>
    <t>San Pedro</t>
  </si>
  <si>
    <t>BENIN</t>
  </si>
  <si>
    <t>Cotonou</t>
  </si>
  <si>
    <t>BERMUDA</t>
  </si>
  <si>
    <t>Bermuda</t>
  </si>
  <si>
    <t>BHUTAN</t>
  </si>
  <si>
    <t>Bhutan</t>
  </si>
  <si>
    <t>BOLIVIA</t>
  </si>
  <si>
    <t>Cochabamba</t>
  </si>
  <si>
    <t>La Paz</t>
  </si>
  <si>
    <t>Santa Cruz</t>
  </si>
  <si>
    <t>BOSNIA-HERZEGOVINA</t>
  </si>
  <si>
    <t>Sarajevo</t>
  </si>
  <si>
    <t>BOTSWANA</t>
  </si>
  <si>
    <t>Francistown</t>
  </si>
  <si>
    <t>Gaborone</t>
  </si>
  <si>
    <t>Kasane</t>
  </si>
  <si>
    <t>Selebi Phikwe</t>
  </si>
  <si>
    <t>BRAZIL</t>
  </si>
  <si>
    <t>Belem</t>
  </si>
  <si>
    <t>Belo Horizonte</t>
  </si>
  <si>
    <t>Brasilia</t>
  </si>
  <si>
    <t>Fortaleza</t>
  </si>
  <si>
    <t>Foz do Iguacu</t>
  </si>
  <si>
    <t>Goiania</t>
  </si>
  <si>
    <t>Manaus</t>
  </si>
  <si>
    <t>Natal</t>
  </si>
  <si>
    <t>Porto Alegre</t>
  </si>
  <si>
    <t>Porto Velho</t>
  </si>
  <si>
    <t>Recife, Pernambuco</t>
  </si>
  <si>
    <t>Rio de Janeiro</t>
  </si>
  <si>
    <t>Salvador da Bahia</t>
  </si>
  <si>
    <t>Sao Paulo</t>
  </si>
  <si>
    <t>BRUNEI</t>
  </si>
  <si>
    <t>Bandar Seri Begawan</t>
  </si>
  <si>
    <t>Jerudong</t>
  </si>
  <si>
    <t>BULGARIA</t>
  </si>
  <si>
    <t>Bourgas</t>
  </si>
  <si>
    <t>Plovdiv</t>
  </si>
  <si>
    <t>Sofia</t>
  </si>
  <si>
    <t>Varna</t>
  </si>
  <si>
    <t>BURKINA FASO</t>
  </si>
  <si>
    <t>Bobo Dioulasso</t>
  </si>
  <si>
    <t>Ouagadougou</t>
  </si>
  <si>
    <t>BURMA</t>
  </si>
  <si>
    <t>Naypyitaw</t>
  </si>
  <si>
    <t>Rangoon</t>
  </si>
  <si>
    <t>BURUNDI</t>
  </si>
  <si>
    <t>Bujumbura</t>
  </si>
  <si>
    <t>CABO VERDE</t>
  </si>
  <si>
    <t>Boa Vista Island</t>
  </si>
  <si>
    <t>Fogo</t>
  </si>
  <si>
    <t>Praia</t>
  </si>
  <si>
    <t>Sal Island</t>
  </si>
  <si>
    <t>Sao Tiago Island</t>
  </si>
  <si>
    <t>Sao Vicente Island</t>
  </si>
  <si>
    <t>CAMBODIA</t>
  </si>
  <si>
    <t>Phnom Penh</t>
  </si>
  <si>
    <t>Siem Reap</t>
  </si>
  <si>
    <t>Sihanoukville</t>
  </si>
  <si>
    <t>CAMEROON</t>
  </si>
  <si>
    <t>Douala</t>
  </si>
  <si>
    <t>Limbe</t>
  </si>
  <si>
    <t>Yaounde</t>
  </si>
  <si>
    <t>CANADA</t>
  </si>
  <si>
    <t>Banff</t>
  </si>
  <si>
    <t>Calgary</t>
  </si>
  <si>
    <t>Dartmouth</t>
  </si>
  <si>
    <t>Edmonton</t>
  </si>
  <si>
    <t>Fort McMurray, Alberta</t>
  </si>
  <si>
    <t>Fredericton</t>
  </si>
  <si>
    <t>Gander, Newfoundland</t>
  </si>
  <si>
    <t>Halifax</t>
  </si>
  <si>
    <t>London, Ontario</t>
  </si>
  <si>
    <t>Mississauga</t>
  </si>
  <si>
    <t>Moncton</t>
  </si>
  <si>
    <t>Montreal</t>
  </si>
  <si>
    <t>Nanoose Bay</t>
  </si>
  <si>
    <t>Northwest Territories</t>
  </si>
  <si>
    <t>Ottawa</t>
  </si>
  <si>
    <t>Prince Edward Island</t>
  </si>
  <si>
    <t>Quebec</t>
  </si>
  <si>
    <t>Regina, Saskatchewan</t>
  </si>
  <si>
    <t>Richmond</t>
  </si>
  <si>
    <t>Saskatoon, Saskatchewan</t>
  </si>
  <si>
    <t>Sidney</t>
  </si>
  <si>
    <t>St. John's, Newfoundland</t>
  </si>
  <si>
    <t>Toronto</t>
  </si>
  <si>
    <t>Vancouver</t>
  </si>
  <si>
    <t>Victoria</t>
  </si>
  <si>
    <t>Winnipeg</t>
  </si>
  <si>
    <t>CAYMAN ISLANDS</t>
  </si>
  <si>
    <t>Cayman Islands</t>
  </si>
  <si>
    <t>CENTRAL AFRICAN REPUBLIC</t>
  </si>
  <si>
    <t>Bangui</t>
  </si>
  <si>
    <t>CHAD</t>
  </si>
  <si>
    <t>Ndjamena</t>
  </si>
  <si>
    <t>CHAGOS ARCHIPELAGO</t>
  </si>
  <si>
    <t>Chagos Archipelago</t>
  </si>
  <si>
    <t>CHILE</t>
  </si>
  <si>
    <t>Santiago</t>
  </si>
  <si>
    <t>CHINA</t>
  </si>
  <si>
    <t>Beijing</t>
  </si>
  <si>
    <t>Changchun</t>
  </si>
  <si>
    <t>Chengdu</t>
  </si>
  <si>
    <t>Chongqing</t>
  </si>
  <si>
    <t>Dalian</t>
  </si>
  <si>
    <t>Fuzhou</t>
  </si>
  <si>
    <t>Guangzhou</t>
  </si>
  <si>
    <t>Guilin</t>
  </si>
  <si>
    <t>Haikou</t>
  </si>
  <si>
    <t>Hangzhou</t>
  </si>
  <si>
    <t>Harbin</t>
  </si>
  <si>
    <t>Jinan</t>
  </si>
  <si>
    <t>Lhasa</t>
  </si>
  <si>
    <t>Lijiang</t>
  </si>
  <si>
    <t>Nanjing</t>
  </si>
  <si>
    <t>Nanning</t>
  </si>
  <si>
    <t>Ningbo</t>
  </si>
  <si>
    <t>Qingdao</t>
  </si>
  <si>
    <t>Sanya</t>
  </si>
  <si>
    <t>Shanghai</t>
  </si>
  <si>
    <t>Shantou</t>
  </si>
  <si>
    <t>Shenyang</t>
  </si>
  <si>
    <t>Shenzhen</t>
  </si>
  <si>
    <t>Suzhou</t>
  </si>
  <si>
    <t>Tianjin</t>
  </si>
  <si>
    <t>Urumqi</t>
  </si>
  <si>
    <t>Wuhan</t>
  </si>
  <si>
    <t>Xiamen</t>
  </si>
  <si>
    <t>Xian</t>
  </si>
  <si>
    <t>Zhuhai</t>
  </si>
  <si>
    <t>COCOS (KEELING) ISLANDS</t>
  </si>
  <si>
    <t>Cocos Islands</t>
  </si>
  <si>
    <t>COLOMBIA</t>
  </si>
  <si>
    <t>Barranquilla</t>
  </si>
  <si>
    <t>Bogota</t>
  </si>
  <si>
    <t>Buenaventura</t>
  </si>
  <si>
    <t>Cali</t>
  </si>
  <si>
    <t>Cartagena</t>
  </si>
  <si>
    <t>Medellin</t>
  </si>
  <si>
    <t>San Andres</t>
  </si>
  <si>
    <t>Santa Marta</t>
  </si>
  <si>
    <t>COMOROS</t>
  </si>
  <si>
    <t>Moroni</t>
  </si>
  <si>
    <t>COOK ISLANDS</t>
  </si>
  <si>
    <t>Rarotonga</t>
  </si>
  <si>
    <t>COSTA RICA</t>
  </si>
  <si>
    <t>San Jose</t>
  </si>
  <si>
    <t>COTE D'IVOIRE</t>
  </si>
  <si>
    <t>Abidjan</t>
  </si>
  <si>
    <t>Yamoussoukro</t>
  </si>
  <si>
    <t>CROATIA</t>
  </si>
  <si>
    <t>Cavtat</t>
  </si>
  <si>
    <t>Dubrovnik</t>
  </si>
  <si>
    <t>Split</t>
  </si>
  <si>
    <t>Zagreb</t>
  </si>
  <si>
    <t>CUBA</t>
  </si>
  <si>
    <t>Guantanamo Bay</t>
  </si>
  <si>
    <t>Havana</t>
  </si>
  <si>
    <t>Holguin</t>
  </si>
  <si>
    <t>Matanzas</t>
  </si>
  <si>
    <t>Trinidad</t>
  </si>
  <si>
    <t>CYPRUS</t>
  </si>
  <si>
    <t>Akrotiri</t>
  </si>
  <si>
    <t>Limassol</t>
  </si>
  <si>
    <t>Nicosia</t>
  </si>
  <si>
    <t>Paphos</t>
  </si>
  <si>
    <t>CZECH REPUBLIC</t>
  </si>
  <si>
    <t>Brno</t>
  </si>
  <si>
    <t>Prague</t>
  </si>
  <si>
    <t>DEMOCRATIC REPUBLIC OF THE CONGO</t>
  </si>
  <si>
    <t>Bukavu</t>
  </si>
  <si>
    <t>Goma</t>
  </si>
  <si>
    <t>Kinshasa</t>
  </si>
  <si>
    <t>Lubumbashi</t>
  </si>
  <si>
    <t>Mbuji Mayi, Kasai</t>
  </si>
  <si>
    <t>DENMARK</t>
  </si>
  <si>
    <t>Aalborg</t>
  </si>
  <si>
    <t>Copenhagen</t>
  </si>
  <si>
    <t>Lyngby</t>
  </si>
  <si>
    <t>Odense</t>
  </si>
  <si>
    <t>DJIBOUTI</t>
  </si>
  <si>
    <t>Djibouti City</t>
  </si>
  <si>
    <t>DOMINICA</t>
  </si>
  <si>
    <t>Dominica</t>
  </si>
  <si>
    <t>DOMINICAN REPUBLIC</t>
  </si>
  <si>
    <t>La Romana</t>
  </si>
  <si>
    <t>Puerto Plata</t>
  </si>
  <si>
    <t>Santo Domingo</t>
  </si>
  <si>
    <t>Sosua</t>
  </si>
  <si>
    <t>ECUADOR</t>
  </si>
  <si>
    <t>Cuenca</t>
  </si>
  <si>
    <t>Galapagos Islands</t>
  </si>
  <si>
    <t>Guayaquil</t>
  </si>
  <si>
    <t>Manta</t>
  </si>
  <si>
    <t>Quito</t>
  </si>
  <si>
    <t>EGYPT</t>
  </si>
  <si>
    <t>Alexandria</t>
  </si>
  <si>
    <t>Aswan</t>
  </si>
  <si>
    <t>Cairo</t>
  </si>
  <si>
    <t>Luxor</t>
  </si>
  <si>
    <t>Sharm el Sheikh</t>
  </si>
  <si>
    <t>EL SALVADOR</t>
  </si>
  <si>
    <t>San Salvador</t>
  </si>
  <si>
    <t>EQUATORIAL GUINEA</t>
  </si>
  <si>
    <t>Malabo</t>
  </si>
  <si>
    <t>ERITREA</t>
  </si>
  <si>
    <t>Asmara</t>
  </si>
  <si>
    <t>Massawa</t>
  </si>
  <si>
    <t>ESTONIA</t>
  </si>
  <si>
    <t>Tallinn</t>
  </si>
  <si>
    <t>ETHIOPIA</t>
  </si>
  <si>
    <t>Addis Ababa</t>
  </si>
  <si>
    <t>FALKLAND ISLANDS</t>
  </si>
  <si>
    <t>Falkland Islands</t>
  </si>
  <si>
    <t>FAROE ISLANDS</t>
  </si>
  <si>
    <t>Faroe Islands</t>
  </si>
  <si>
    <t>FIJI</t>
  </si>
  <si>
    <t>Korolevu</t>
  </si>
  <si>
    <t>Nadi</t>
  </si>
  <si>
    <t>Natadola</t>
  </si>
  <si>
    <t>Sigatoka</t>
  </si>
  <si>
    <t>Suva</t>
  </si>
  <si>
    <t>FINLAND</t>
  </si>
  <si>
    <t>Helsinki</t>
  </si>
  <si>
    <t>FRANCE</t>
  </si>
  <si>
    <t>Bordeaux</t>
  </si>
  <si>
    <t>Cannes</t>
  </si>
  <si>
    <t>Deauville</t>
  </si>
  <si>
    <t>Lyon</t>
  </si>
  <si>
    <t>Marseille</t>
  </si>
  <si>
    <t>Montpellier</t>
  </si>
  <si>
    <t>Nice</t>
  </si>
  <si>
    <t>Paris</t>
  </si>
  <si>
    <t>Strasbourg</t>
  </si>
  <si>
    <t>Toulouse</t>
  </si>
  <si>
    <t>FRENCH GUIANA</t>
  </si>
  <si>
    <t>French Guiana</t>
  </si>
  <si>
    <t>FRENCH POLYNESIA</t>
  </si>
  <si>
    <t>French Polynesia</t>
  </si>
  <si>
    <t>GABON</t>
  </si>
  <si>
    <t>Libreville</t>
  </si>
  <si>
    <t>GEORGIA</t>
  </si>
  <si>
    <t>Ajara Region</t>
  </si>
  <si>
    <t>Borjomi</t>
  </si>
  <si>
    <t>Gudauri</t>
  </si>
  <si>
    <t>Kutaisi</t>
  </si>
  <si>
    <t>Tbilisi</t>
  </si>
  <si>
    <t>GERMANY</t>
  </si>
  <si>
    <t>Berlin</t>
  </si>
  <si>
    <t>Boeblingen</t>
  </si>
  <si>
    <t>Bonames</t>
  </si>
  <si>
    <t>Bonn</t>
  </si>
  <si>
    <t>Bremen</t>
  </si>
  <si>
    <t>Cologne</t>
  </si>
  <si>
    <t>Dresden</t>
  </si>
  <si>
    <t>Duesseldorf</t>
  </si>
  <si>
    <t>Echterdingen</t>
  </si>
  <si>
    <t>Erfurt</t>
  </si>
  <si>
    <t>Eschborn</t>
  </si>
  <si>
    <t>Esslingen</t>
  </si>
  <si>
    <t>Frankfurt am Main</t>
  </si>
  <si>
    <t>Garmisch-Partenkirchen</t>
  </si>
  <si>
    <t>Hamburg</t>
  </si>
  <si>
    <t>Hannover</t>
  </si>
  <si>
    <t>Heidelberg</t>
  </si>
  <si>
    <t>Herongen</t>
  </si>
  <si>
    <t>Hoechst</t>
  </si>
  <si>
    <t>Kalkar</t>
  </si>
  <si>
    <t>Koenigswinter</t>
  </si>
  <si>
    <t>Kornwestheim</t>
  </si>
  <si>
    <t>Leipzig</t>
  </si>
  <si>
    <t>Ludwigsburg</t>
  </si>
  <si>
    <t>Mainz</t>
  </si>
  <si>
    <t>Moenchen-Gladbach</t>
  </si>
  <si>
    <t>Munich</t>
  </si>
  <si>
    <t>Nellingen</t>
  </si>
  <si>
    <t>Oberammergau</t>
  </si>
  <si>
    <t>Offenbach</t>
  </si>
  <si>
    <t>Roedelheim</t>
  </si>
  <si>
    <t>Sindelfingen</t>
  </si>
  <si>
    <t>Stuttgart</t>
  </si>
  <si>
    <t>Tuebingen</t>
  </si>
  <si>
    <t>Twisteden</t>
  </si>
  <si>
    <t>Wiesbaden</t>
  </si>
  <si>
    <t>GHANA</t>
  </si>
  <si>
    <t>Accra</t>
  </si>
  <si>
    <t>Takoradi</t>
  </si>
  <si>
    <t>GIBRALTAR</t>
  </si>
  <si>
    <t>Gibraltar</t>
  </si>
  <si>
    <t>GREECE</t>
  </si>
  <si>
    <t>Athens</t>
  </si>
  <si>
    <t>Iraklion (Crete)</t>
  </si>
  <si>
    <t>GREENLAND</t>
  </si>
  <si>
    <t>Ilulissat</t>
  </si>
  <si>
    <t>Kangerlussuaq</t>
  </si>
  <si>
    <t>Nuuk</t>
  </si>
  <si>
    <t>Thule</t>
  </si>
  <si>
    <t>GRENADA</t>
  </si>
  <si>
    <t>Grenada</t>
  </si>
  <si>
    <t>GUADELOUPE</t>
  </si>
  <si>
    <t>Saint Martin (French Part)</t>
  </si>
  <si>
    <t>GUATEMALA</t>
  </si>
  <si>
    <t>Guatemala City</t>
  </si>
  <si>
    <t>GUINEA</t>
  </si>
  <si>
    <t>Conakry</t>
  </si>
  <si>
    <t>GUINEA-BISSAU</t>
  </si>
  <si>
    <t>Bissau</t>
  </si>
  <si>
    <t>GUYANA</t>
  </si>
  <si>
    <t>Georgetown</t>
  </si>
  <si>
    <t>HAITI</t>
  </si>
  <si>
    <t>Cap Haitien</t>
  </si>
  <si>
    <t>Jacmel</t>
  </si>
  <si>
    <t>Montrouis</t>
  </si>
  <si>
    <t>Petionville</t>
  </si>
  <si>
    <t>Port-au-Prince</t>
  </si>
  <si>
    <t>HOLY SEE</t>
  </si>
  <si>
    <t>Holy See</t>
  </si>
  <si>
    <t>HONDURAS</t>
  </si>
  <si>
    <t>Bay Islands</t>
  </si>
  <si>
    <t>La Ceiba</t>
  </si>
  <si>
    <t>San Pedro Sula</t>
  </si>
  <si>
    <t>Tegucigalpa</t>
  </si>
  <si>
    <t>Tela</t>
  </si>
  <si>
    <t>HONG KONG</t>
  </si>
  <si>
    <t>Hong Kong</t>
  </si>
  <si>
    <t>HUNGARY</t>
  </si>
  <si>
    <t>Budapest</t>
  </si>
  <si>
    <t>Papa</t>
  </si>
  <si>
    <t>ICELAND</t>
  </si>
  <si>
    <t>Akureyri</t>
  </si>
  <si>
    <t>Reykjavik</t>
  </si>
  <si>
    <t>INDIA</t>
  </si>
  <si>
    <t>Agra</t>
  </si>
  <si>
    <t>Bangalore</t>
  </si>
  <si>
    <t>Chennai</t>
  </si>
  <si>
    <t>Goa</t>
  </si>
  <si>
    <t>Hyderabad</t>
  </si>
  <si>
    <t>Kolkata</t>
  </si>
  <si>
    <t>Mumbai</t>
  </si>
  <si>
    <t>New Delhi</t>
  </si>
  <si>
    <t>Pune</t>
  </si>
  <si>
    <t>Trivandrum</t>
  </si>
  <si>
    <t>INDONESIA</t>
  </si>
  <si>
    <t>Bali</t>
  </si>
  <si>
    <t>Banda Aceh</t>
  </si>
  <si>
    <t>Bandung</t>
  </si>
  <si>
    <t>Batam</t>
  </si>
  <si>
    <t>Denpasar</t>
  </si>
  <si>
    <t>Jakarta</t>
  </si>
  <si>
    <t>Jayapura</t>
  </si>
  <si>
    <t>Medan</t>
  </si>
  <si>
    <t>Surabaya</t>
  </si>
  <si>
    <t>Timika, Irian Jaya</t>
  </si>
  <si>
    <t>Yogyakarta</t>
  </si>
  <si>
    <t>IRAN</t>
  </si>
  <si>
    <t>Tehran</t>
  </si>
  <si>
    <t>IRAQ</t>
  </si>
  <si>
    <t>Baghdad</t>
  </si>
  <si>
    <t>Erbil</t>
  </si>
  <si>
    <t>IRELAND</t>
  </si>
  <si>
    <t>Cork</t>
  </si>
  <si>
    <t>Dublin</t>
  </si>
  <si>
    <t>Galway</t>
  </si>
  <si>
    <t>ISRAEL</t>
  </si>
  <si>
    <t>Eilat</t>
  </si>
  <si>
    <t>En Boqeq</t>
  </si>
  <si>
    <t>Haifa</t>
  </si>
  <si>
    <t>Herzliya-Pituach</t>
  </si>
  <si>
    <t>Sedom</t>
  </si>
  <si>
    <t>Tel Aviv</t>
  </si>
  <si>
    <t>Tiberias</t>
  </si>
  <si>
    <t>ITALY</t>
  </si>
  <si>
    <t>Bari</t>
  </si>
  <si>
    <t>Bologna</t>
  </si>
  <si>
    <t>Bolzano</t>
  </si>
  <si>
    <t>Capri</t>
  </si>
  <si>
    <t>Catania</t>
  </si>
  <si>
    <t>Como</t>
  </si>
  <si>
    <t>Ferrara</t>
  </si>
  <si>
    <t>Florence</t>
  </si>
  <si>
    <t>Gaeta</t>
  </si>
  <si>
    <t>Genoa</t>
  </si>
  <si>
    <t>La Spezia</t>
  </si>
  <si>
    <t>Milan</t>
  </si>
  <si>
    <t>Modena</t>
  </si>
  <si>
    <t>Naples</t>
  </si>
  <si>
    <t>Palermo</t>
  </si>
  <si>
    <t>Pisa</t>
  </si>
  <si>
    <t>Pordenone-Aviano</t>
  </si>
  <si>
    <t>Ravenna</t>
  </si>
  <si>
    <t>Reggio Emilia</t>
  </si>
  <si>
    <t>Rimini</t>
  </si>
  <si>
    <t>Rome</t>
  </si>
  <si>
    <t>Siena</t>
  </si>
  <si>
    <t>Taormina</t>
  </si>
  <si>
    <t>Treviso</t>
  </si>
  <si>
    <t>Trieste</t>
  </si>
  <si>
    <t>Turin</t>
  </si>
  <si>
    <t>Venice</t>
  </si>
  <si>
    <t>Verona</t>
  </si>
  <si>
    <t>Vicenza</t>
  </si>
  <si>
    <t>JAMAICA</t>
  </si>
  <si>
    <t>Kingston</t>
  </si>
  <si>
    <t>Montego Bay</t>
  </si>
  <si>
    <t>JAPAN</t>
  </si>
  <si>
    <t>Akashi</t>
  </si>
  <si>
    <t>Akita</t>
  </si>
  <si>
    <t>Amagasaki</t>
  </si>
  <si>
    <t>Aomori</t>
  </si>
  <si>
    <t>Asahikawa</t>
  </si>
  <si>
    <t>Ashiya</t>
  </si>
  <si>
    <t>Awashima</t>
  </si>
  <si>
    <t>Beppu</t>
  </si>
  <si>
    <t>Chitose</t>
  </si>
  <si>
    <t>Fukui</t>
  </si>
  <si>
    <t>Fukuoka</t>
  </si>
  <si>
    <t>Fukuyama</t>
  </si>
  <si>
    <t>Gifu</t>
  </si>
  <si>
    <t>Hamamatsu</t>
  </si>
  <si>
    <t>Hiroshima</t>
  </si>
  <si>
    <t>Itazuke</t>
  </si>
  <si>
    <t>Izumisano</t>
  </si>
  <si>
    <t>Kagoshima</t>
  </si>
  <si>
    <t>Kanazawa</t>
  </si>
  <si>
    <t>Kitakyushu</t>
  </si>
  <si>
    <t>Kochi</t>
  </si>
  <si>
    <t>Komaki</t>
  </si>
  <si>
    <t>Kumamoto</t>
  </si>
  <si>
    <t>Kurashiki</t>
  </si>
  <si>
    <t>Kure</t>
  </si>
  <si>
    <t>Kushiro</t>
  </si>
  <si>
    <t>Kyoto</t>
  </si>
  <si>
    <t>Matsue</t>
  </si>
  <si>
    <t>Matsuyama</t>
  </si>
  <si>
    <t>Miyazaki City</t>
  </si>
  <si>
    <t>Morioka</t>
  </si>
  <si>
    <t>Nagasaki</t>
  </si>
  <si>
    <t>Nagoya</t>
  </si>
  <si>
    <t>Nara</t>
  </si>
  <si>
    <t>Narita</t>
  </si>
  <si>
    <t>Niigata</t>
  </si>
  <si>
    <t>Nishinomiya</t>
  </si>
  <si>
    <t>Obihiro</t>
  </si>
  <si>
    <t>Oita</t>
  </si>
  <si>
    <t>Okayama</t>
  </si>
  <si>
    <t>Okinawa Prefecture</t>
  </si>
  <si>
    <t>Osaka-Kobe</t>
  </si>
  <si>
    <t>Otsu</t>
  </si>
  <si>
    <t>Oyama</t>
  </si>
  <si>
    <t>Sapporo</t>
  </si>
  <si>
    <t>Sasebo</t>
  </si>
  <si>
    <t>Sendai</t>
  </si>
  <si>
    <t>Shiga</t>
  </si>
  <si>
    <t>Takamatsu</t>
  </si>
  <si>
    <t>Takayama</t>
  </si>
  <si>
    <t>Tokushima</t>
  </si>
  <si>
    <t>Tokyo City</t>
  </si>
  <si>
    <t>Tokyo-To</t>
  </si>
  <si>
    <t>Tottori</t>
  </si>
  <si>
    <t>Toyama</t>
  </si>
  <si>
    <t>Toyonaka</t>
  </si>
  <si>
    <t>Tsu</t>
  </si>
  <si>
    <t>Wakayama</t>
  </si>
  <si>
    <t>Yamato</t>
  </si>
  <si>
    <t>Yokohama</t>
  </si>
  <si>
    <t>Yokota</t>
  </si>
  <si>
    <t>Yufuin</t>
  </si>
  <si>
    <t>JERUSALEM</t>
  </si>
  <si>
    <t>Jerusalem</t>
  </si>
  <si>
    <t>JORDAN</t>
  </si>
  <si>
    <t>Amman</t>
  </si>
  <si>
    <t>Aqaba</t>
  </si>
  <si>
    <t>Dead Sea/Jordan Valley</t>
  </si>
  <si>
    <t>Petra</t>
  </si>
  <si>
    <t>KAZAKHSTAN</t>
  </si>
  <si>
    <t>Aktau</t>
  </si>
  <si>
    <t>Almaty</t>
  </si>
  <si>
    <t>Astana</t>
  </si>
  <si>
    <t>KENYA</t>
  </si>
  <si>
    <t>Lamu</t>
  </si>
  <si>
    <t>Malindi</t>
  </si>
  <si>
    <t>Mara Area Region</t>
  </si>
  <si>
    <t>Mombasa</t>
  </si>
  <si>
    <t>Mt. Kenya Area</t>
  </si>
  <si>
    <t>Nairobi</t>
  </si>
  <si>
    <t>Nanyuki</t>
  </si>
  <si>
    <t>Watamu</t>
  </si>
  <si>
    <t>KIRIBATI</t>
  </si>
  <si>
    <t>Christmas Island</t>
  </si>
  <si>
    <t>Tarawa</t>
  </si>
  <si>
    <t>KOREA</t>
  </si>
  <si>
    <t>Busan</t>
  </si>
  <si>
    <t>Changwon</t>
  </si>
  <si>
    <t>Cheju</t>
  </si>
  <si>
    <t>Chinju</t>
  </si>
  <si>
    <t>Chongju</t>
  </si>
  <si>
    <t>Chonju</t>
  </si>
  <si>
    <t>Chung Ju</t>
  </si>
  <si>
    <t>Incheon</t>
  </si>
  <si>
    <t>Kimhae</t>
  </si>
  <si>
    <t>Kumi</t>
  </si>
  <si>
    <t>Kwangju</t>
  </si>
  <si>
    <t>Kyongju</t>
  </si>
  <si>
    <t>Masan</t>
  </si>
  <si>
    <t>Pyeongchang</t>
  </si>
  <si>
    <t>Pyongtaek</t>
  </si>
  <si>
    <t>Seoul</t>
  </si>
  <si>
    <t>Sokcho</t>
  </si>
  <si>
    <t>Taegu</t>
  </si>
  <si>
    <t>Taejon</t>
  </si>
  <si>
    <t>Uijongbu</t>
  </si>
  <si>
    <t>Ulsan</t>
  </si>
  <si>
    <t>KOSOVO</t>
  </si>
  <si>
    <t>Pristina</t>
  </si>
  <si>
    <t>KUWAIT</t>
  </si>
  <si>
    <t>Kuwait City</t>
  </si>
  <si>
    <t>KYRGYZSTAN</t>
  </si>
  <si>
    <t>Bishkek</t>
  </si>
  <si>
    <t>Issyk-Kul Region</t>
  </si>
  <si>
    <t>LAOS</t>
  </si>
  <si>
    <t>Luang Prabang</t>
  </si>
  <si>
    <t>Vientiane</t>
  </si>
  <si>
    <t>LATVIA</t>
  </si>
  <si>
    <t>Riga</t>
  </si>
  <si>
    <t>LEBANON</t>
  </si>
  <si>
    <t>Beirut</t>
  </si>
  <si>
    <t>LESOTHO</t>
  </si>
  <si>
    <t>Maseru</t>
  </si>
  <si>
    <t>LIBERIA</t>
  </si>
  <si>
    <t>Monrovia</t>
  </si>
  <si>
    <t>LIBYA</t>
  </si>
  <si>
    <t>Benghazi</t>
  </si>
  <si>
    <t>Misurata</t>
  </si>
  <si>
    <t>Sirte</t>
  </si>
  <si>
    <t>Tripoli</t>
  </si>
  <si>
    <t>LIECHTENSTEIN</t>
  </si>
  <si>
    <t>Liechtenstein</t>
  </si>
  <si>
    <t>LITHUANIA</t>
  </si>
  <si>
    <t>Palanga</t>
  </si>
  <si>
    <t>Vilnius</t>
  </si>
  <si>
    <t>LUXEMBOURG</t>
  </si>
  <si>
    <t>Luxembourg</t>
  </si>
  <si>
    <t>MACAU</t>
  </si>
  <si>
    <t>Macau</t>
  </si>
  <si>
    <t>MACEDONIA</t>
  </si>
  <si>
    <t>Ohrid</t>
  </si>
  <si>
    <t>Skopje</t>
  </si>
  <si>
    <t>MADAGASCAR</t>
  </si>
  <si>
    <t>Antananarivo</t>
  </si>
  <si>
    <t>Nosy Be</t>
  </si>
  <si>
    <t>MALAWI</t>
  </si>
  <si>
    <t>Blantyre</t>
  </si>
  <si>
    <t>Lilongwe</t>
  </si>
  <si>
    <t>Mangochi</t>
  </si>
  <si>
    <t>Salima</t>
  </si>
  <si>
    <t>MALAYSIA</t>
  </si>
  <si>
    <t>Kota Kinabalu, Sabah</t>
  </si>
  <si>
    <t>Kuala Lumpur</t>
  </si>
  <si>
    <t>Kuantan</t>
  </si>
  <si>
    <t>Langkawi</t>
  </si>
  <si>
    <t>Melaka</t>
  </si>
  <si>
    <t>Penang</t>
  </si>
  <si>
    <t>MALDIVES</t>
  </si>
  <si>
    <t>Maldives</t>
  </si>
  <si>
    <t>MALI</t>
  </si>
  <si>
    <t>Bamako</t>
  </si>
  <si>
    <t>MALTA</t>
  </si>
  <si>
    <t>Malta</t>
  </si>
  <si>
    <t>MARSHALL ISLANDS</t>
  </si>
  <si>
    <t>Kwajalein Atoll</t>
  </si>
  <si>
    <t>Likiep Atoll</t>
  </si>
  <si>
    <t>Majuro</t>
  </si>
  <si>
    <t>MARTINIQUE</t>
  </si>
  <si>
    <t>Martinique</t>
  </si>
  <si>
    <t>MAURITANIA</t>
  </si>
  <si>
    <t>Kaedi</t>
  </si>
  <si>
    <t>Nouadhibou</t>
  </si>
  <si>
    <t>Nouakchott</t>
  </si>
  <si>
    <t>MAURITIUS</t>
  </si>
  <si>
    <t>Mauritius</t>
  </si>
  <si>
    <t>MAYOTTE ISLANDS</t>
  </si>
  <si>
    <t>Mayotte Islands</t>
  </si>
  <si>
    <t>MEXICO</t>
  </si>
  <si>
    <t>Acapulco</t>
  </si>
  <si>
    <t>Cabo San Lucas</t>
  </si>
  <si>
    <t>Campeche</t>
  </si>
  <si>
    <t>Cancun</t>
  </si>
  <si>
    <t>Chihuahua</t>
  </si>
  <si>
    <t>Ciudad Juarez</t>
  </si>
  <si>
    <t>Ciudad Victoria</t>
  </si>
  <si>
    <t>Colima</t>
  </si>
  <si>
    <t>Cozumel</t>
  </si>
  <si>
    <t>Cuernavaca</t>
  </si>
  <si>
    <t>Culiacan</t>
  </si>
  <si>
    <t>Ensenada</t>
  </si>
  <si>
    <t>Guadalajara</t>
  </si>
  <si>
    <t>Hermosillo</t>
  </si>
  <si>
    <t>Huatulco</t>
  </si>
  <si>
    <t>Ixtapa Zihuatanejo</t>
  </si>
  <si>
    <t>Manzanillo</t>
  </si>
  <si>
    <t>Matamoros</t>
  </si>
  <si>
    <t>Mazatlan</t>
  </si>
  <si>
    <t>Merida</t>
  </si>
  <si>
    <t>Mexicali</t>
  </si>
  <si>
    <t>Mexico City, D.F.</t>
  </si>
  <si>
    <t>Monterrey</t>
  </si>
  <si>
    <t>Morelia</t>
  </si>
  <si>
    <t>Nogales</t>
  </si>
  <si>
    <t>Nuevo Laredo</t>
  </si>
  <si>
    <t>Playa del Carmen, Quintana Roo</t>
  </si>
  <si>
    <t>Puebla</t>
  </si>
  <si>
    <t>Puerto Penasco</t>
  </si>
  <si>
    <t>Puerto Vallarta</t>
  </si>
  <si>
    <t>Queretaro</t>
  </si>
  <si>
    <t>San Carlos</t>
  </si>
  <si>
    <t>San Miguel de Allende</t>
  </si>
  <si>
    <t>Tapachula</t>
  </si>
  <si>
    <t>Tijuana</t>
  </si>
  <si>
    <t>Valle del Bravo</t>
  </si>
  <si>
    <t>Veracruz</t>
  </si>
  <si>
    <t>Zacatecas</t>
  </si>
  <si>
    <t>MICRONESIA</t>
  </si>
  <si>
    <t>Chuuk</t>
  </si>
  <si>
    <t>Kosrae</t>
  </si>
  <si>
    <t>Pohnpei</t>
  </si>
  <si>
    <t>Yap</t>
  </si>
  <si>
    <t>MOLDOVA</t>
  </si>
  <si>
    <t>Chisinau</t>
  </si>
  <si>
    <t>MONACO</t>
  </si>
  <si>
    <t>Monaco</t>
  </si>
  <si>
    <t>MONGOLIA</t>
  </si>
  <si>
    <t>Ulaanbaatar</t>
  </si>
  <si>
    <t>MONTENEGRO</t>
  </si>
  <si>
    <t>Podgorica</t>
  </si>
  <si>
    <t>MONTSERRAT</t>
  </si>
  <si>
    <t>Montserrat</t>
  </si>
  <si>
    <t>MOROCCO</t>
  </si>
  <si>
    <t>Agadir</t>
  </si>
  <si>
    <t>Casablanca</t>
  </si>
  <si>
    <t>Fes</t>
  </si>
  <si>
    <t>Marrakech</t>
  </si>
  <si>
    <t>Rabat</t>
  </si>
  <si>
    <t>Tangier</t>
  </si>
  <si>
    <t>Taroudant</t>
  </si>
  <si>
    <t>MOZAMBIQUE</t>
  </si>
  <si>
    <t>Maputo</t>
  </si>
  <si>
    <t>Pemba</t>
  </si>
  <si>
    <t>NAMIBIA</t>
  </si>
  <si>
    <t>Etosha</t>
  </si>
  <si>
    <t>Swakopmund</t>
  </si>
  <si>
    <t>Walvis Bay</t>
  </si>
  <si>
    <t>Windhoek</t>
  </si>
  <si>
    <t>NAURU</t>
  </si>
  <si>
    <t>Nauru</t>
  </si>
  <si>
    <t>NEPAL</t>
  </si>
  <si>
    <t>Kathmandu</t>
  </si>
  <si>
    <t>Pokhara</t>
  </si>
  <si>
    <t>NETHERLANDS</t>
  </si>
  <si>
    <t>Amsterdam</t>
  </si>
  <si>
    <t>Coevorden</t>
  </si>
  <si>
    <t>Eindhoven</t>
  </si>
  <si>
    <t>Lisse</t>
  </si>
  <si>
    <t>Maastricht</t>
  </si>
  <si>
    <t>Noordwijk</t>
  </si>
  <si>
    <t>Papendrecht</t>
  </si>
  <si>
    <t>Rotterdam</t>
  </si>
  <si>
    <t>Schiphol</t>
  </si>
  <si>
    <t>The Hague</t>
  </si>
  <si>
    <t>Utrecht</t>
  </si>
  <si>
    <t>Ypenburg</t>
  </si>
  <si>
    <t>NETHERLANDS ANTILLES</t>
  </si>
  <si>
    <t>Aruba</t>
  </si>
  <si>
    <t>Bonaire</t>
  </si>
  <si>
    <t>Curacao</t>
  </si>
  <si>
    <t>Saba</t>
  </si>
  <si>
    <t>Sint Maarten (Dutch Part)</t>
  </si>
  <si>
    <t>NEW CALEDONIA</t>
  </si>
  <si>
    <t>New Caledonia</t>
  </si>
  <si>
    <t>NEW ZEALAND</t>
  </si>
  <si>
    <t>Auckland</t>
  </si>
  <si>
    <t>Christchurch</t>
  </si>
  <si>
    <t>Queenstown</t>
  </si>
  <si>
    <t>Rotarua</t>
  </si>
  <si>
    <t>Wellington</t>
  </si>
  <si>
    <t>NICARAGUA</t>
  </si>
  <si>
    <t>Corn Island</t>
  </si>
  <si>
    <t>Managua</t>
  </si>
  <si>
    <t>San Juan del Sur</t>
  </si>
  <si>
    <t>NIGER</t>
  </si>
  <si>
    <t>Niamey</t>
  </si>
  <si>
    <t>NIGERIA</t>
  </si>
  <si>
    <t>Abuja</t>
  </si>
  <si>
    <t>Kaduna</t>
  </si>
  <si>
    <t>Lagos</t>
  </si>
  <si>
    <t>Port Harcourt</t>
  </si>
  <si>
    <t>NIUE</t>
  </si>
  <si>
    <t>Niue</t>
  </si>
  <si>
    <t>NORWAY</t>
  </si>
  <si>
    <t>Oslo</t>
  </si>
  <si>
    <t>Stavanger</t>
  </si>
  <si>
    <t>OMAN</t>
  </si>
  <si>
    <t>Duqm</t>
  </si>
  <si>
    <t>Muscat</t>
  </si>
  <si>
    <t>Salalah</t>
  </si>
  <si>
    <t>OTHER FOREIGN LOCALITIES</t>
  </si>
  <si>
    <t>Other Foreign Localities</t>
  </si>
  <si>
    <t>PAKISTAN</t>
  </si>
  <si>
    <t>Faisalabad</t>
  </si>
  <si>
    <t>Islamabad</t>
  </si>
  <si>
    <t>Karachi</t>
  </si>
  <si>
    <t>Lahore</t>
  </si>
  <si>
    <t>Peshawar</t>
  </si>
  <si>
    <t>Quetta</t>
  </si>
  <si>
    <t>PALAU</t>
  </si>
  <si>
    <t>Koror</t>
  </si>
  <si>
    <t>PANAMA</t>
  </si>
  <si>
    <t>Colon</t>
  </si>
  <si>
    <t>David, Chiriqui</t>
  </si>
  <si>
    <t>Panama City</t>
  </si>
  <si>
    <t>PAPUA NEW GUINEA</t>
  </si>
  <si>
    <t>Port Moresby</t>
  </si>
  <si>
    <t>PARAGUAY</t>
  </si>
  <si>
    <t>Asuncion</t>
  </si>
  <si>
    <t>Ciudad del Este</t>
  </si>
  <si>
    <t>Pegro Juan</t>
  </si>
  <si>
    <t>PERU</t>
  </si>
  <si>
    <t>Cusco</t>
  </si>
  <si>
    <t>Lima</t>
  </si>
  <si>
    <t>Paracas</t>
  </si>
  <si>
    <t>PHILIPPINES</t>
  </si>
  <si>
    <t>Cebu</t>
  </si>
  <si>
    <t>Davao City</t>
  </si>
  <si>
    <t>Manila</t>
  </si>
  <si>
    <t>POLAND</t>
  </si>
  <si>
    <t>Gdansk</t>
  </si>
  <si>
    <t>Katowice</t>
  </si>
  <si>
    <t>Krakow</t>
  </si>
  <si>
    <t>Poznan</t>
  </si>
  <si>
    <t>Warsaw</t>
  </si>
  <si>
    <t>Wroclaw</t>
  </si>
  <si>
    <t>Zakopane</t>
  </si>
  <si>
    <t>PORTUGAL</t>
  </si>
  <si>
    <t>Cascais</t>
  </si>
  <si>
    <t>Estoril</t>
  </si>
  <si>
    <t>Faial Island</t>
  </si>
  <si>
    <t>Lisbon</t>
  </si>
  <si>
    <t>Madeira Islands</t>
  </si>
  <si>
    <t>Oeiras</t>
  </si>
  <si>
    <t>Oporto</t>
  </si>
  <si>
    <t>Ponta Delgada</t>
  </si>
  <si>
    <t>Sao Miguel Island</t>
  </si>
  <si>
    <t>QATAR</t>
  </si>
  <si>
    <t>Doha</t>
  </si>
  <si>
    <t>REPUBLIC OF THE CONGO</t>
  </si>
  <si>
    <t>Brazzaville</t>
  </si>
  <si>
    <t>REUNION</t>
  </si>
  <si>
    <t>Reunion</t>
  </si>
  <si>
    <t>ROMANIA</t>
  </si>
  <si>
    <t>Bucharest</t>
  </si>
  <si>
    <t>Constanta</t>
  </si>
  <si>
    <t>RUSSIA</t>
  </si>
  <si>
    <t>Moscow</t>
  </si>
  <si>
    <t>Saint Petersburg</t>
  </si>
  <si>
    <t>Sochi</t>
  </si>
  <si>
    <t>Vladivostok</t>
  </si>
  <si>
    <t>Yuzhno-Sakhalinsk</t>
  </si>
  <si>
    <t>RWANDA</t>
  </si>
  <si>
    <t>Akagera</t>
  </si>
  <si>
    <t>Gisenyi</t>
  </si>
  <si>
    <t>Kigali</t>
  </si>
  <si>
    <t>Ruhengeri</t>
  </si>
  <si>
    <t>SAINT HELENA</t>
  </si>
  <si>
    <t>Saint Helena</t>
  </si>
  <si>
    <t>SAINT KITTS AND NEVIS</t>
  </si>
  <si>
    <t>Saint Kitts and Nevis</t>
  </si>
  <si>
    <t>SAINT VINCENT AND THE GRENADINES</t>
  </si>
  <si>
    <t>Saint Vincent and the Grenadines</t>
  </si>
  <si>
    <t>SAMOA ISLANDS</t>
  </si>
  <si>
    <t>Samoa</t>
  </si>
  <si>
    <t>SAN MARINO</t>
  </si>
  <si>
    <t>San Marino</t>
  </si>
  <si>
    <t>SAO TOME AND PRINCIPE</t>
  </si>
  <si>
    <t>Principe</t>
  </si>
  <si>
    <t>Sao Tome</t>
  </si>
  <si>
    <t>SAUDI ARABIA</t>
  </si>
  <si>
    <t>Dhahran Area</t>
  </si>
  <si>
    <t>Eskan</t>
  </si>
  <si>
    <t>Jeddah</t>
  </si>
  <si>
    <t>Medina</t>
  </si>
  <si>
    <t>Riyadh</t>
  </si>
  <si>
    <t>Taif</t>
  </si>
  <si>
    <t>SENEGAL</t>
  </si>
  <si>
    <t>Dakar</t>
  </si>
  <si>
    <t>Mbour</t>
  </si>
  <si>
    <t>SERBIA</t>
  </si>
  <si>
    <t>Belgrade</t>
  </si>
  <si>
    <t>Kopaonik</t>
  </si>
  <si>
    <t>SEYCHELLES</t>
  </si>
  <si>
    <t>Seychelles</t>
  </si>
  <si>
    <t>SIERRA LEONE</t>
  </si>
  <si>
    <t>Freetown</t>
  </si>
  <si>
    <t>SINGAPORE</t>
  </si>
  <si>
    <t>Singapore</t>
  </si>
  <si>
    <t>SLOVAK REPUBLIC</t>
  </si>
  <si>
    <t>Bratislava</t>
  </si>
  <si>
    <t>Zilina</t>
  </si>
  <si>
    <t>SLOVENIA</t>
  </si>
  <si>
    <t>Ljubljana</t>
  </si>
  <si>
    <t>Portoroz</t>
  </si>
  <si>
    <t>SOLOMON ISLANDS</t>
  </si>
  <si>
    <t>Solomon Islands</t>
  </si>
  <si>
    <t>SOMALIA</t>
  </si>
  <si>
    <t>Mogadishu</t>
  </si>
  <si>
    <t>12/15/1992</t>
  </si>
  <si>
    <t>SOUTH AFRICA</t>
  </si>
  <si>
    <t>Bloemfontein</t>
  </si>
  <si>
    <t>Cape Town</t>
  </si>
  <si>
    <t>Durban</t>
  </si>
  <si>
    <t>Johannesburg</t>
  </si>
  <si>
    <t>Pretoria</t>
  </si>
  <si>
    <t>Sun City</t>
  </si>
  <si>
    <t>SOUTH SUDAN</t>
  </si>
  <si>
    <t>Juba</t>
  </si>
  <si>
    <t>SPAIN</t>
  </si>
  <si>
    <t>Almeria</t>
  </si>
  <si>
    <t>Balearic Islands</t>
  </si>
  <si>
    <t>Barcelona</t>
  </si>
  <si>
    <t>Bilbao</t>
  </si>
  <si>
    <t>Fuengirola</t>
  </si>
  <si>
    <t>La Coruna</t>
  </si>
  <si>
    <t>Las Palmas de Gran Canaria</t>
  </si>
  <si>
    <t>Madrid</t>
  </si>
  <si>
    <t>Malaga</t>
  </si>
  <si>
    <t>Marbella</t>
  </si>
  <si>
    <t>Oviedo</t>
  </si>
  <si>
    <t>San Sebastian</t>
  </si>
  <si>
    <t>Santa Cruz de Tenerife</t>
  </si>
  <si>
    <t>Santander</t>
  </si>
  <si>
    <t>Santiago de Compostela</t>
  </si>
  <si>
    <t>Seville</t>
  </si>
  <si>
    <t>Valencia</t>
  </si>
  <si>
    <t>Vigo</t>
  </si>
  <si>
    <t>Zaragoza</t>
  </si>
  <si>
    <t>SRI LANKA</t>
  </si>
  <si>
    <t>Ahungalla</t>
  </si>
  <si>
    <t>Bentota</t>
  </si>
  <si>
    <t>Chilaw</t>
  </si>
  <si>
    <t>Colombo</t>
  </si>
  <si>
    <t>Galle</t>
  </si>
  <si>
    <t>Kandy</t>
  </si>
  <si>
    <t>Trincomalee</t>
  </si>
  <si>
    <t>ST LUCIA</t>
  </si>
  <si>
    <t>Saint Lucia</t>
  </si>
  <si>
    <t>SUDAN</t>
  </si>
  <si>
    <t>Khartoum</t>
  </si>
  <si>
    <t>SURINAME</t>
  </si>
  <si>
    <t>Paramaribo</t>
  </si>
  <si>
    <t>SWAZILAND</t>
  </si>
  <si>
    <t>Mbabane</t>
  </si>
  <si>
    <t>SWEDEN</t>
  </si>
  <si>
    <t>Stockholm</t>
  </si>
  <si>
    <t>SWITZERLAND</t>
  </si>
  <si>
    <t>Basel</t>
  </si>
  <si>
    <t>Bern</t>
  </si>
  <si>
    <t>Davos</t>
  </si>
  <si>
    <t>Geneva</t>
  </si>
  <si>
    <t>Klosters</t>
  </si>
  <si>
    <t>Lugano</t>
  </si>
  <si>
    <t>Montreux</t>
  </si>
  <si>
    <t>Zurich</t>
  </si>
  <si>
    <t>SYRIA</t>
  </si>
  <si>
    <t>Damascus</t>
  </si>
  <si>
    <t>TAIWAN</t>
  </si>
  <si>
    <t>Kaohsiung</t>
  </si>
  <si>
    <t>Taichung</t>
  </si>
  <si>
    <t>Taipei</t>
  </si>
  <si>
    <t>TAJIKISTAN</t>
  </si>
  <si>
    <t>Dushanbe</t>
  </si>
  <si>
    <t>Khorog</t>
  </si>
  <si>
    <t>Kulob</t>
  </si>
  <si>
    <t>TANZANIA</t>
  </si>
  <si>
    <t>Arusha</t>
  </si>
  <si>
    <t>Dar Es Salaam</t>
  </si>
  <si>
    <t>Morogoro</t>
  </si>
  <si>
    <t>Zanzibar</t>
  </si>
  <si>
    <t>THAILAND</t>
  </si>
  <si>
    <t>Bangkok</t>
  </si>
  <si>
    <t>Chiang Mai</t>
  </si>
  <si>
    <t>Chiang Rai</t>
  </si>
  <si>
    <t>Hat Yai</t>
  </si>
  <si>
    <t>Hua Hin</t>
  </si>
  <si>
    <t>Khao Lak</t>
  </si>
  <si>
    <t>Krabi</t>
  </si>
  <si>
    <t>Nong Khai</t>
  </si>
  <si>
    <t>Pattaya City</t>
  </si>
  <si>
    <t>Phuket</t>
  </si>
  <si>
    <t>Samui Island</t>
  </si>
  <si>
    <t>THE GAMBIA</t>
  </si>
  <si>
    <t>Banjul</t>
  </si>
  <si>
    <t>TIMOR-LESTE</t>
  </si>
  <si>
    <t>Dili</t>
  </si>
  <si>
    <t>TOGO</t>
  </si>
  <si>
    <t>Lama Kara</t>
  </si>
  <si>
    <t>Lome</t>
  </si>
  <si>
    <t>Sokode</t>
  </si>
  <si>
    <t>TOKELAU ISLANDS</t>
  </si>
  <si>
    <t>Tokelau Islands</t>
  </si>
  <si>
    <t>TONGA</t>
  </si>
  <si>
    <t>Nukualofa</t>
  </si>
  <si>
    <t>TRINIDAD AND TOBAGO</t>
  </si>
  <si>
    <t>Port of Spain</t>
  </si>
  <si>
    <t>Tobago</t>
  </si>
  <si>
    <t>TUNISIA</t>
  </si>
  <si>
    <t>Carthage</t>
  </si>
  <si>
    <t>Gammarth</t>
  </si>
  <si>
    <t>Jerba</t>
  </si>
  <si>
    <t>Lamarsa</t>
  </si>
  <si>
    <t>Tabarka</t>
  </si>
  <si>
    <t>Tamerza</t>
  </si>
  <si>
    <t>Tozeur</t>
  </si>
  <si>
    <t>Tunis</t>
  </si>
  <si>
    <t>TURKEY</t>
  </si>
  <si>
    <t>Adana-Incirlik</t>
  </si>
  <si>
    <t>Ankara</t>
  </si>
  <si>
    <t>Antalya</t>
  </si>
  <si>
    <t>Aydin</t>
  </si>
  <si>
    <t>Bursa</t>
  </si>
  <si>
    <t>Elmadag</t>
  </si>
  <si>
    <t>Gaziantep City</t>
  </si>
  <si>
    <t>Istanbul</t>
  </si>
  <si>
    <t>Izmir-Cigli</t>
  </si>
  <si>
    <t>Manzarali</t>
  </si>
  <si>
    <t>Nevsehir</t>
  </si>
  <si>
    <t>Yamanlar</t>
  </si>
  <si>
    <t>TURKMENISTAN</t>
  </si>
  <si>
    <t>Ashgabat</t>
  </si>
  <si>
    <t>TURKS AND CAICOS ISLANDS</t>
  </si>
  <si>
    <t>Turks and Caicos Islands</t>
  </si>
  <si>
    <t>TUVALU</t>
  </si>
  <si>
    <t>Tuvalu</t>
  </si>
  <si>
    <t>UGANDA</t>
  </si>
  <si>
    <t>Entebbe</t>
  </si>
  <si>
    <t>Fort Portal</t>
  </si>
  <si>
    <t>Gulu</t>
  </si>
  <si>
    <t>Jinja</t>
  </si>
  <si>
    <t>Kampala</t>
  </si>
  <si>
    <t>Mbale</t>
  </si>
  <si>
    <t>UKRAINE</t>
  </si>
  <si>
    <t>Kharkiv</t>
  </si>
  <si>
    <t>Kyiv</t>
  </si>
  <si>
    <t>UNITED ARAB EMIRATES</t>
  </si>
  <si>
    <t>Abu Dhabi</t>
  </si>
  <si>
    <t>Dubai</t>
  </si>
  <si>
    <t>UNITED KINGDOM</t>
  </si>
  <si>
    <t>Belfast</t>
  </si>
  <si>
    <t>Birmingham</t>
  </si>
  <si>
    <t>Bristol</t>
  </si>
  <si>
    <t>Cardiff, Wales</t>
  </si>
  <si>
    <t>Caversham</t>
  </si>
  <si>
    <t>Cheltenham</t>
  </si>
  <si>
    <t>Crawley</t>
  </si>
  <si>
    <t>Edinburgh</t>
  </si>
  <si>
    <t>Gatwick</t>
  </si>
  <si>
    <t>Glasgow</t>
  </si>
  <si>
    <t>Harrogate</t>
  </si>
  <si>
    <t>High Wycombe</t>
  </si>
  <si>
    <t>Horley</t>
  </si>
  <si>
    <t>Liverpool</t>
  </si>
  <si>
    <t>London</t>
  </si>
  <si>
    <t>Loudwater</t>
  </si>
  <si>
    <t>Manchester</t>
  </si>
  <si>
    <t>Menwith Hill</t>
  </si>
  <si>
    <t>Oxford</t>
  </si>
  <si>
    <t>Reading</t>
  </si>
  <si>
    <t>URUGUAY</t>
  </si>
  <si>
    <t>Colonia</t>
  </si>
  <si>
    <t>Montevideo</t>
  </si>
  <si>
    <t>Punta del Este</t>
  </si>
  <si>
    <t>UZBEKISTAN</t>
  </si>
  <si>
    <t>Tashkent</t>
  </si>
  <si>
    <t>VANUATU</t>
  </si>
  <si>
    <t>Port Vila</t>
  </si>
  <si>
    <t>Santos</t>
  </si>
  <si>
    <t>Tanna Island</t>
  </si>
  <si>
    <t>VENEZUELA</t>
  </si>
  <si>
    <t>Barquisimeto</t>
  </si>
  <si>
    <t>Caracas</t>
  </si>
  <si>
    <t>Maracaibo</t>
  </si>
  <si>
    <t>Porlamar</t>
  </si>
  <si>
    <t>Puerto La Cruz</t>
  </si>
  <si>
    <t>Puerto Ordaz</t>
  </si>
  <si>
    <t>Punto Fijo</t>
  </si>
  <si>
    <t>San Cristobal</t>
  </si>
  <si>
    <t>VIETNAM</t>
  </si>
  <si>
    <t>Dalat</t>
  </si>
  <si>
    <t>Danang</t>
  </si>
  <si>
    <t>Hanoi</t>
  </si>
  <si>
    <t>Ho Chi Minh City</t>
  </si>
  <si>
    <t>VIRGIN ISLANDS, BRITISH</t>
  </si>
  <si>
    <t>Virgin Islands, British</t>
  </si>
  <si>
    <t>WALLIS AND FUTUNA</t>
  </si>
  <si>
    <t>Wallis and Futuna</t>
  </si>
  <si>
    <t>YEMEN</t>
  </si>
  <si>
    <t>Aden</t>
  </si>
  <si>
    <t>Sanaa</t>
  </si>
  <si>
    <t>ZAMBIA</t>
  </si>
  <si>
    <t>Livingstone</t>
  </si>
  <si>
    <t>Lusaka</t>
  </si>
  <si>
    <t>ZIMBABWE</t>
  </si>
  <si>
    <t>Bulawayo</t>
  </si>
  <si>
    <t>Harare</t>
  </si>
  <si>
    <t>Victoria Falls</t>
  </si>
  <si>
    <t>Total Direct Budget</t>
  </si>
  <si>
    <t>No. of Participants</t>
  </si>
  <si>
    <t>No. of Days</t>
  </si>
  <si>
    <r>
      <t xml:space="preserve">REF Notes/Questions:
</t>
    </r>
    <r>
      <rPr>
        <sz val="11"/>
        <color rgb="FF0070C0"/>
        <rFont val="Calibri"/>
        <family val="2"/>
        <scheme val="minor"/>
      </rPr>
      <t>Request for sub-grantee adjustment/information in blue</t>
    </r>
  </si>
  <si>
    <t>Use "Other foreign localities" rate ($35 Lodging, $15 M&amp;IE) for countries not listed. Unlisted cities/suburbs use [other] rate for country.</t>
  </si>
  <si>
    <t>Meals provided by others should be deducted from per diem request: B=Breakfast, L=Lunch, D=Dinner</t>
  </si>
  <si>
    <t>Country</t>
  </si>
  <si>
    <t>Location</t>
  </si>
  <si>
    <t>Season Code</t>
  </si>
  <si>
    <t>Lodging</t>
  </si>
  <si>
    <t>[Other]</t>
  </si>
  <si>
    <t>S1</t>
  </si>
  <si>
    <t>S2</t>
  </si>
  <si>
    <t>Bendigo</t>
  </si>
  <si>
    <t>Darwin,  Northern Territory</t>
  </si>
  <si>
    <t>Caye Caulker</t>
  </si>
  <si>
    <t>Keren</t>
  </si>
  <si>
    <t>S3</t>
  </si>
  <si>
    <t>S4</t>
  </si>
  <si>
    <t>Mactan</t>
  </si>
  <si>
    <t>Yekaterinburg</t>
  </si>
  <si>
    <t>Bad Ragaz</t>
  </si>
  <si>
    <t>Gaziantep</t>
  </si>
  <si>
    <t>Fairford</t>
  </si>
  <si>
    <t>Per Diem Check</t>
  </si>
  <si>
    <t>Hotel Check</t>
  </si>
  <si>
    <t>Destination Code</t>
  </si>
  <si>
    <t>Destination City &amp; Country (With Dates)</t>
  </si>
  <si>
    <t>F1056</t>
  </si>
  <si>
    <t>F1057</t>
  </si>
  <si>
    <t>F577</t>
  </si>
  <si>
    <t>F158</t>
  </si>
  <si>
    <t>F903</t>
  </si>
  <si>
    <t>F266</t>
  </si>
  <si>
    <t>F107</t>
  </si>
  <si>
    <t>F425</t>
  </si>
  <si>
    <t>U144</t>
  </si>
  <si>
    <t>U145</t>
  </si>
  <si>
    <t>Seattle</t>
  </si>
  <si>
    <t>District of Columbia</t>
  </si>
  <si>
    <t>New York City</t>
  </si>
  <si>
    <t>F001</t>
  </si>
  <si>
    <t>F002</t>
  </si>
  <si>
    <t>F003</t>
  </si>
  <si>
    <t>F004</t>
  </si>
  <si>
    <t>F005</t>
  </si>
  <si>
    <t>F006</t>
  </si>
  <si>
    <t>F007</t>
  </si>
  <si>
    <t>F008</t>
  </si>
  <si>
    <t>F009</t>
  </si>
  <si>
    <t>F010</t>
  </si>
  <si>
    <t>F011</t>
  </si>
  <si>
    <t>F012</t>
  </si>
  <si>
    <t>F013</t>
  </si>
  <si>
    <t>F014</t>
  </si>
  <si>
    <t>F015</t>
  </si>
  <si>
    <t>F016</t>
  </si>
  <si>
    <t>F017</t>
  </si>
  <si>
    <t>F018</t>
  </si>
  <si>
    <t>F019</t>
  </si>
  <si>
    <t>F020</t>
  </si>
  <si>
    <t>F021</t>
  </si>
  <si>
    <t>F022</t>
  </si>
  <si>
    <t>F023</t>
  </si>
  <si>
    <t>F024</t>
  </si>
  <si>
    <t>F025</t>
  </si>
  <si>
    <t>F026</t>
  </si>
  <si>
    <t>F027</t>
  </si>
  <si>
    <t>F028</t>
  </si>
  <si>
    <t>F029</t>
  </si>
  <si>
    <t>F030</t>
  </si>
  <si>
    <t>F031</t>
  </si>
  <si>
    <t>F032</t>
  </si>
  <si>
    <t>F033</t>
  </si>
  <si>
    <t>F034</t>
  </si>
  <si>
    <t>F035</t>
  </si>
  <si>
    <t>F036</t>
  </si>
  <si>
    <t>F037</t>
  </si>
  <si>
    <t>F038</t>
  </si>
  <si>
    <t>F039</t>
  </si>
  <si>
    <t>F040</t>
  </si>
  <si>
    <t>F041</t>
  </si>
  <si>
    <t>F042</t>
  </si>
  <si>
    <t>F043</t>
  </si>
  <si>
    <t>F044</t>
  </si>
  <si>
    <t>F045</t>
  </si>
  <si>
    <t>F046</t>
  </si>
  <si>
    <t>F047</t>
  </si>
  <si>
    <t>F048</t>
  </si>
  <si>
    <t>F049</t>
  </si>
  <si>
    <t>F050</t>
  </si>
  <si>
    <t>F051</t>
  </si>
  <si>
    <t>F052</t>
  </si>
  <si>
    <t>F053</t>
  </si>
  <si>
    <t>F054</t>
  </si>
  <si>
    <t>F055</t>
  </si>
  <si>
    <t>F056</t>
  </si>
  <si>
    <t>F057</t>
  </si>
  <si>
    <t>F058</t>
  </si>
  <si>
    <t>F059</t>
  </si>
  <si>
    <t>F060</t>
  </si>
  <si>
    <t>F061</t>
  </si>
  <si>
    <t>F062</t>
  </si>
  <si>
    <t>F063</t>
  </si>
  <si>
    <t>F064</t>
  </si>
  <si>
    <t>F065</t>
  </si>
  <si>
    <t>F066</t>
  </si>
  <si>
    <t>F067</t>
  </si>
  <si>
    <t>F068</t>
  </si>
  <si>
    <t>F069</t>
  </si>
  <si>
    <t>F070</t>
  </si>
  <si>
    <t>F071</t>
  </si>
  <si>
    <t>F072</t>
  </si>
  <si>
    <t>F073</t>
  </si>
  <si>
    <t>F074</t>
  </si>
  <si>
    <t>F075</t>
  </si>
  <si>
    <t>F076</t>
  </si>
  <si>
    <t>F077</t>
  </si>
  <si>
    <t>F078</t>
  </si>
  <si>
    <t>F079</t>
  </si>
  <si>
    <t>F080</t>
  </si>
  <si>
    <t>F081</t>
  </si>
  <si>
    <t>F082</t>
  </si>
  <si>
    <t>F083</t>
  </si>
  <si>
    <t>F084</t>
  </si>
  <si>
    <t>F085</t>
  </si>
  <si>
    <t>F086</t>
  </si>
  <si>
    <t>F087</t>
  </si>
  <si>
    <t>F088</t>
  </si>
  <si>
    <t>F089</t>
  </si>
  <si>
    <t>F090</t>
  </si>
  <si>
    <t>F091</t>
  </si>
  <si>
    <t>F092</t>
  </si>
  <si>
    <t>F093</t>
  </si>
  <si>
    <t>F094</t>
  </si>
  <si>
    <t>F095</t>
  </si>
  <si>
    <t>F096</t>
  </si>
  <si>
    <t>F097</t>
  </si>
  <si>
    <t>F098</t>
  </si>
  <si>
    <t>F099</t>
  </si>
  <si>
    <t>F100</t>
  </si>
  <si>
    <t>F101</t>
  </si>
  <si>
    <t>F102</t>
  </si>
  <si>
    <t>F103</t>
  </si>
  <si>
    <t>F104</t>
  </si>
  <si>
    <t>F105</t>
  </si>
  <si>
    <t>F106</t>
  </si>
  <si>
    <t>F108</t>
  </si>
  <si>
    <t>F109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</si>
  <si>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</si>
  <si>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</si>
  <si>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</si>
  <si>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</si>
  <si>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</si>
  <si>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</si>
  <si>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</si>
  <si>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</si>
  <si>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</si>
  <si>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</si>
  <si>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</si>
  <si>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</si>
  <si>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</si>
  <si>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</si>
  <si>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</si>
  <si>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</si>
  <si>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</si>
  <si>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</si>
  <si>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</si>
  <si>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</si>
  <si>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</si>
  <si>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</si>
  <si>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</si>
  <si>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F133</t>
  </si>
  <si>
    <t>F134</t>
  </si>
  <si>
    <t>F135</t>
  </si>
  <si>
    <t>F136</t>
  </si>
  <si>
    <t>F137</t>
  </si>
  <si>
    <t>F138</t>
  </si>
  <si>
    <t>F139</t>
  </si>
  <si>
    <t>F140</t>
  </si>
  <si>
    <t>F141</t>
  </si>
  <si>
    <t>F142</t>
  </si>
  <si>
    <t>F143</t>
  </si>
  <si>
    <t>F144</t>
  </si>
  <si>
    <t>F145</t>
  </si>
  <si>
    <t>F146</t>
  </si>
  <si>
    <t>F147</t>
  </si>
  <si>
    <t>F148</t>
  </si>
  <si>
    <t>F149</t>
  </si>
  <si>
    <t>F150</t>
  </si>
  <si>
    <t>F151</t>
  </si>
  <si>
    <t>F152</t>
  </si>
  <si>
    <t>F153</t>
  </si>
  <si>
    <t>F154</t>
  </si>
  <si>
    <t>F155</t>
  </si>
  <si>
    <t>F156</t>
  </si>
  <si>
    <t>F157</t>
  </si>
  <si>
    <t>F159</t>
  </si>
  <si>
    <t>F160</t>
  </si>
  <si>
    <t>F161</t>
  </si>
  <si>
    <t>F162</t>
  </si>
  <si>
    <t>F163</t>
  </si>
  <si>
    <t>F164</t>
  </si>
  <si>
    <t>F165</t>
  </si>
  <si>
    <t>F166</t>
  </si>
  <si>
    <t>F167</t>
  </si>
  <si>
    <t>F168</t>
  </si>
  <si>
    <t>F169</t>
  </si>
  <si>
    <t>F170</t>
  </si>
  <si>
    <t>F171</t>
  </si>
  <si>
    <t>F172</t>
  </si>
  <si>
    <t>F173</t>
  </si>
  <si>
    <t>F174</t>
  </si>
  <si>
    <t>F175</t>
  </si>
  <si>
    <t>F176</t>
  </si>
  <si>
    <t>F177</t>
  </si>
  <si>
    <t>F178</t>
  </si>
  <si>
    <t>F179</t>
  </si>
  <si>
    <t>F180</t>
  </si>
  <si>
    <t>F181</t>
  </si>
  <si>
    <t>F182</t>
  </si>
  <si>
    <t>F183</t>
  </si>
  <si>
    <t>F184</t>
  </si>
  <si>
    <t>F185</t>
  </si>
  <si>
    <t>F186</t>
  </si>
  <si>
    <t>F187</t>
  </si>
  <si>
    <t>F188</t>
  </si>
  <si>
    <t>F189</t>
  </si>
  <si>
    <t>F190</t>
  </si>
  <si>
    <t>F191</t>
  </si>
  <si>
    <t>F192</t>
  </si>
  <si>
    <t>F193</t>
  </si>
  <si>
    <t>F194</t>
  </si>
  <si>
    <t>F195</t>
  </si>
  <si>
    <t>F196</t>
  </si>
  <si>
    <t>F197</t>
  </si>
  <si>
    <t>F198</t>
  </si>
  <si>
    <t>F199</t>
  </si>
  <si>
    <t>F200</t>
  </si>
  <si>
    <t>F201</t>
  </si>
  <si>
    <t>F202</t>
  </si>
  <si>
    <t>F203</t>
  </si>
  <si>
    <t>F204</t>
  </si>
  <si>
    <t>F205</t>
  </si>
  <si>
    <t>F206</t>
  </si>
  <si>
    <t>F207</t>
  </si>
  <si>
    <t>F208</t>
  </si>
  <si>
    <t>F209</t>
  </si>
  <si>
    <t>F210</t>
  </si>
  <si>
    <t>F211</t>
  </si>
  <si>
    <t>F212</t>
  </si>
  <si>
    <t>F213</t>
  </si>
  <si>
    <t>F214</t>
  </si>
  <si>
    <t>F215</t>
  </si>
  <si>
    <t>F216</t>
  </si>
  <si>
    <t>F217</t>
  </si>
  <si>
    <t>F218</t>
  </si>
  <si>
    <t>F219</t>
  </si>
  <si>
    <t>F220</t>
  </si>
  <si>
    <t>F221</t>
  </si>
  <si>
    <t>F222</t>
  </si>
  <si>
    <t>F223</t>
  </si>
  <si>
    <t>F224</t>
  </si>
  <si>
    <t>F225</t>
  </si>
  <si>
    <t>F226</t>
  </si>
  <si>
    <t>F227</t>
  </si>
  <si>
    <t>F228</t>
  </si>
  <si>
    <t>F229</t>
  </si>
  <si>
    <t>F230</t>
  </si>
  <si>
    <t>F231</t>
  </si>
  <si>
    <t>F232</t>
  </si>
  <si>
    <t>F233</t>
  </si>
  <si>
    <t>F234</t>
  </si>
  <si>
    <t>F235</t>
  </si>
  <si>
    <t>F236</t>
  </si>
  <si>
    <t>F237</t>
  </si>
  <si>
    <t>F238</t>
  </si>
  <si>
    <t>F239</t>
  </si>
  <si>
    <t>F240</t>
  </si>
  <si>
    <t>F241</t>
  </si>
  <si>
    <t>F242</t>
  </si>
  <si>
    <t>F243</t>
  </si>
  <si>
    <t>F244</t>
  </si>
  <si>
    <t>F245</t>
  </si>
  <si>
    <t>F246</t>
  </si>
  <si>
    <t>F247</t>
  </si>
  <si>
    <t>F248</t>
  </si>
  <si>
    <t>F249</t>
  </si>
  <si>
    <t>F250</t>
  </si>
  <si>
    <t>F251</t>
  </si>
  <si>
    <t>F252</t>
  </si>
  <si>
    <t>F253</t>
  </si>
  <si>
    <t>F254</t>
  </si>
  <si>
    <t>F255</t>
  </si>
  <si>
    <t>F256</t>
  </si>
  <si>
    <t>F257</t>
  </si>
  <si>
    <t>F258</t>
  </si>
  <si>
    <t>F259</t>
  </si>
  <si>
    <t>F260</t>
  </si>
  <si>
    <t>F261</t>
  </si>
  <si>
    <t>F262</t>
  </si>
  <si>
    <t>F263</t>
  </si>
  <si>
    <t>F264</t>
  </si>
  <si>
    <t>F265</t>
  </si>
  <si>
    <t>F267</t>
  </si>
  <si>
    <t>F268</t>
  </si>
  <si>
    <t>F269</t>
  </si>
  <si>
    <t>F270</t>
  </si>
  <si>
    <t>F271</t>
  </si>
  <si>
    <t>F272</t>
  </si>
  <si>
    <t>F273</t>
  </si>
  <si>
    <t>F274</t>
  </si>
  <si>
    <t>F275</t>
  </si>
  <si>
    <t>F276</t>
  </si>
  <si>
    <t>F277</t>
  </si>
  <si>
    <t>F278</t>
  </si>
  <si>
    <t>F279</t>
  </si>
  <si>
    <t>F280</t>
  </si>
  <si>
    <t>F281</t>
  </si>
  <si>
    <t>F282</t>
  </si>
  <si>
    <t>F283</t>
  </si>
  <si>
    <t>F284</t>
  </si>
  <si>
    <t>F285</t>
  </si>
  <si>
    <t>F286</t>
  </si>
  <si>
    <t>F287</t>
  </si>
  <si>
    <t>F288</t>
  </si>
  <si>
    <t>F289</t>
  </si>
  <si>
    <t>F290</t>
  </si>
  <si>
    <t>F291</t>
  </si>
  <si>
    <t>F292</t>
  </si>
  <si>
    <t>F293</t>
  </si>
  <si>
    <t>F294</t>
  </si>
  <si>
    <t>F295</t>
  </si>
  <si>
    <t>F296</t>
  </si>
  <si>
    <t>F297</t>
  </si>
  <si>
    <t>F298</t>
  </si>
  <si>
    <t>F299</t>
  </si>
  <si>
    <t>F300</t>
  </si>
  <si>
    <t>F301</t>
  </si>
  <si>
    <t>F302</t>
  </si>
  <si>
    <t>F303</t>
  </si>
  <si>
    <t>F304</t>
  </si>
  <si>
    <t>F305</t>
  </si>
  <si>
    <t>F306</t>
  </si>
  <si>
    <t>F307</t>
  </si>
  <si>
    <t>F308</t>
  </si>
  <si>
    <t>F309</t>
  </si>
  <si>
    <t>F310</t>
  </si>
  <si>
    <t>F311</t>
  </si>
  <si>
    <t>F312</t>
  </si>
  <si>
    <t>F313</t>
  </si>
  <si>
    <t>F314</t>
  </si>
  <si>
    <t>F315</t>
  </si>
  <si>
    <t>F316</t>
  </si>
  <si>
    <t>F317</t>
  </si>
  <si>
    <t>F318</t>
  </si>
  <si>
    <t>F319</t>
  </si>
  <si>
    <t>F320</t>
  </si>
  <si>
    <t>F321</t>
  </si>
  <si>
    <t>F322</t>
  </si>
  <si>
    <t>F323</t>
  </si>
  <si>
    <t>F324</t>
  </si>
  <si>
    <t>F325</t>
  </si>
  <si>
    <t>F326</t>
  </si>
  <si>
    <t>F327</t>
  </si>
  <si>
    <t>F328</t>
  </si>
  <si>
    <t>F329</t>
  </si>
  <si>
    <t>F330</t>
  </si>
  <si>
    <t>F331</t>
  </si>
  <si>
    <t>F332</t>
  </si>
  <si>
    <t>F333</t>
  </si>
  <si>
    <t>F334</t>
  </si>
  <si>
    <t>F335</t>
  </si>
  <si>
    <t>F336</t>
  </si>
  <si>
    <t>F337</t>
  </si>
  <si>
    <t>F338</t>
  </si>
  <si>
    <t>F339</t>
  </si>
  <si>
    <t>F340</t>
  </si>
  <si>
    <t>F341</t>
  </si>
  <si>
    <t>F342</t>
  </si>
  <si>
    <t>F343</t>
  </si>
  <si>
    <t>F344</t>
  </si>
  <si>
    <t>F345</t>
  </si>
  <si>
    <t>F346</t>
  </si>
  <si>
    <t>F347</t>
  </si>
  <si>
    <t>F348</t>
  </si>
  <si>
    <t>F349</t>
  </si>
  <si>
    <t>F350</t>
  </si>
  <si>
    <t>F351</t>
  </si>
  <si>
    <t>F352</t>
  </si>
  <si>
    <t>F353</t>
  </si>
  <si>
    <t>F354</t>
  </si>
  <si>
    <t>F355</t>
  </si>
  <si>
    <t>F356</t>
  </si>
  <si>
    <t>F357</t>
  </si>
  <si>
    <t>F358</t>
  </si>
  <si>
    <t>F359</t>
  </si>
  <si>
    <t>F360</t>
  </si>
  <si>
    <t>F361</t>
  </si>
  <si>
    <t>F362</t>
  </si>
  <si>
    <t>F363</t>
  </si>
  <si>
    <t>F364</t>
  </si>
  <si>
    <t>F365</t>
  </si>
  <si>
    <t>F366</t>
  </si>
  <si>
    <t>F367</t>
  </si>
  <si>
    <t>F368</t>
  </si>
  <si>
    <t>F369</t>
  </si>
  <si>
    <t>F370</t>
  </si>
  <si>
    <t>F371</t>
  </si>
  <si>
    <t>F372</t>
  </si>
  <si>
    <t>F373</t>
  </si>
  <si>
    <t>F374</t>
  </si>
  <si>
    <t>F375</t>
  </si>
  <si>
    <t>F376</t>
  </si>
  <si>
    <t>F377</t>
  </si>
  <si>
    <t>F378</t>
  </si>
  <si>
    <t>F379</t>
  </si>
  <si>
    <t>F380</t>
  </si>
  <si>
    <t>F381</t>
  </si>
  <si>
    <t>F382</t>
  </si>
  <si>
    <t>F383</t>
  </si>
  <si>
    <t>F384</t>
  </si>
  <si>
    <t>F385</t>
  </si>
  <si>
    <t>F386</t>
  </si>
  <si>
    <t>F387</t>
  </si>
  <si>
    <t>F388</t>
  </si>
  <si>
    <t>F389</t>
  </si>
  <si>
    <t>F390</t>
  </si>
  <si>
    <t>F391</t>
  </si>
  <si>
    <t>F392</t>
  </si>
  <si>
    <t>F393</t>
  </si>
  <si>
    <t>F394</t>
  </si>
  <si>
    <t>F395</t>
  </si>
  <si>
    <t>F396</t>
  </si>
  <si>
    <t>F397</t>
  </si>
  <si>
    <t>F398</t>
  </si>
  <si>
    <t>F399</t>
  </si>
  <si>
    <t>F400</t>
  </si>
  <si>
    <t>F401</t>
  </si>
  <si>
    <t>F402</t>
  </si>
  <si>
    <t>F403</t>
  </si>
  <si>
    <t>F404</t>
  </si>
  <si>
    <t>F405</t>
  </si>
  <si>
    <t>F406</t>
  </si>
  <si>
    <t>F407</t>
  </si>
  <si>
    <t>F408</t>
  </si>
  <si>
    <t>F409</t>
  </si>
  <si>
    <t>F410</t>
  </si>
  <si>
    <t>F411</t>
  </si>
  <si>
    <t>F412</t>
  </si>
  <si>
    <t>F413</t>
  </si>
  <si>
    <t>F414</t>
  </si>
  <si>
    <t>F415</t>
  </si>
  <si>
    <t>F416</t>
  </si>
  <si>
    <t>F417</t>
  </si>
  <si>
    <t>F418</t>
  </si>
  <si>
    <t>F419</t>
  </si>
  <si>
    <t>F420</t>
  </si>
  <si>
    <t>F421</t>
  </si>
  <si>
    <t>F422</t>
  </si>
  <si>
    <t>F423</t>
  </si>
  <si>
    <t>F424</t>
  </si>
  <si>
    <t>F426</t>
  </si>
  <si>
    <t>F427</t>
  </si>
  <si>
    <t>F428</t>
  </si>
  <si>
    <t>F429</t>
  </si>
  <si>
    <t>F430</t>
  </si>
  <si>
    <t>F431</t>
  </si>
  <si>
    <t>F432</t>
  </si>
  <si>
    <t>F433</t>
  </si>
  <si>
    <t>F434</t>
  </si>
  <si>
    <t>F435</t>
  </si>
  <si>
    <t>F436</t>
  </si>
  <si>
    <t>F437</t>
  </si>
  <si>
    <t>F438</t>
  </si>
  <si>
    <t>F439</t>
  </si>
  <si>
    <t>F440</t>
  </si>
  <si>
    <t>F441</t>
  </si>
  <si>
    <t>F442</t>
  </si>
  <si>
    <t>F443</t>
  </si>
  <si>
    <t>F444</t>
  </si>
  <si>
    <t>F445</t>
  </si>
  <si>
    <t>F446</t>
  </si>
  <si>
    <t>F447</t>
  </si>
  <si>
    <t>F448</t>
  </si>
  <si>
    <t>F449</t>
  </si>
  <si>
    <t>F450</t>
  </si>
  <si>
    <t>F451</t>
  </si>
  <si>
    <t>F452</t>
  </si>
  <si>
    <t>F453</t>
  </si>
  <si>
    <t>F454</t>
  </si>
  <si>
    <t>F455</t>
  </si>
  <si>
    <t>F456</t>
  </si>
  <si>
    <t>F457</t>
  </si>
  <si>
    <t>F458</t>
  </si>
  <si>
    <t>F459</t>
  </si>
  <si>
    <t>F460</t>
  </si>
  <si>
    <t>F461</t>
  </si>
  <si>
    <t>F462</t>
  </si>
  <si>
    <t>F463</t>
  </si>
  <si>
    <t>F464</t>
  </si>
  <si>
    <t>F465</t>
  </si>
  <si>
    <t>F466</t>
  </si>
  <si>
    <t>F467</t>
  </si>
  <si>
    <t>F468</t>
  </si>
  <si>
    <t>F469</t>
  </si>
  <si>
    <t>F470</t>
  </si>
  <si>
    <t>F471</t>
  </si>
  <si>
    <t>F472</t>
  </si>
  <si>
    <t>F473</t>
  </si>
  <si>
    <t>F474</t>
  </si>
  <si>
    <t>F475</t>
  </si>
  <si>
    <t>F476</t>
  </si>
  <si>
    <t>F477</t>
  </si>
  <si>
    <t>F478</t>
  </si>
  <si>
    <t>F479</t>
  </si>
  <si>
    <t>F480</t>
  </si>
  <si>
    <t>F481</t>
  </si>
  <si>
    <t>F482</t>
  </si>
  <si>
    <t>F483</t>
  </si>
  <si>
    <t>F484</t>
  </si>
  <si>
    <t>F485</t>
  </si>
  <si>
    <t>F486</t>
  </si>
  <si>
    <t>F487</t>
  </si>
  <si>
    <t>F488</t>
  </si>
  <si>
    <t>F489</t>
  </si>
  <si>
    <t>F490</t>
  </si>
  <si>
    <t>F491</t>
  </si>
  <si>
    <t>F492</t>
  </si>
  <si>
    <t>F493</t>
  </si>
  <si>
    <t>F494</t>
  </si>
  <si>
    <t>F495</t>
  </si>
  <si>
    <t>F496</t>
  </si>
  <si>
    <t>F497</t>
  </si>
  <si>
    <t>F498</t>
  </si>
  <si>
    <t>F499</t>
  </si>
  <si>
    <t>F500</t>
  </si>
  <si>
    <t>F501</t>
  </si>
  <si>
    <t>F502</t>
  </si>
  <si>
    <t>F503</t>
  </si>
  <si>
    <t>F504</t>
  </si>
  <si>
    <t>F505</t>
  </si>
  <si>
    <t>F506</t>
  </si>
  <si>
    <t>F507</t>
  </si>
  <si>
    <t>F508</t>
  </si>
  <si>
    <t>F509</t>
  </si>
  <si>
    <t>F510</t>
  </si>
  <si>
    <t>F511</t>
  </si>
  <si>
    <t>F512</t>
  </si>
  <si>
    <t>F513</t>
  </si>
  <si>
    <t>F514</t>
  </si>
  <si>
    <t>F515</t>
  </si>
  <si>
    <t>F516</t>
  </si>
  <si>
    <t>F517</t>
  </si>
  <si>
    <t>F518</t>
  </si>
  <si>
    <t>F519</t>
  </si>
  <si>
    <t>F520</t>
  </si>
  <si>
    <t>F521</t>
  </si>
  <si>
    <t>F522</t>
  </si>
  <si>
    <t>F523</t>
  </si>
  <si>
    <t>F524</t>
  </si>
  <si>
    <t>F525</t>
  </si>
  <si>
    <t>F526</t>
  </si>
  <si>
    <t>F527</t>
  </si>
  <si>
    <t>F528</t>
  </si>
  <si>
    <t>F529</t>
  </si>
  <si>
    <t>F530</t>
  </si>
  <si>
    <t>F531</t>
  </si>
  <si>
    <t>F532</t>
  </si>
  <si>
    <t>F533</t>
  </si>
  <si>
    <t>F534</t>
  </si>
  <si>
    <t>F535</t>
  </si>
  <si>
    <t>F536</t>
  </si>
  <si>
    <t>F537</t>
  </si>
  <si>
    <t>F538</t>
  </si>
  <si>
    <t>F539</t>
  </si>
  <si>
    <t>F540</t>
  </si>
  <si>
    <t>F541</t>
  </si>
  <si>
    <t>F542</t>
  </si>
  <si>
    <t>F543</t>
  </si>
  <si>
    <t>F544</t>
  </si>
  <si>
    <t>F545</t>
  </si>
  <si>
    <t>F546</t>
  </si>
  <si>
    <t>F547</t>
  </si>
  <si>
    <t>F548</t>
  </si>
  <si>
    <t>F549</t>
  </si>
  <si>
    <t>F550</t>
  </si>
  <si>
    <t>F551</t>
  </si>
  <si>
    <t>F552</t>
  </si>
  <si>
    <t>F553</t>
  </si>
  <si>
    <t>F554</t>
  </si>
  <si>
    <t>F555</t>
  </si>
  <si>
    <t>F556</t>
  </si>
  <si>
    <t>F557</t>
  </si>
  <si>
    <t>F558</t>
  </si>
  <si>
    <t>F559</t>
  </si>
  <si>
    <t>F560</t>
  </si>
  <si>
    <t>F561</t>
  </si>
  <si>
    <t>F562</t>
  </si>
  <si>
    <t>F563</t>
  </si>
  <si>
    <t>F564</t>
  </si>
  <si>
    <t>F565</t>
  </si>
  <si>
    <t>F566</t>
  </si>
  <si>
    <t>F567</t>
  </si>
  <si>
    <t>F568</t>
  </si>
  <si>
    <t>F569</t>
  </si>
  <si>
    <t>F570</t>
  </si>
  <si>
    <t>F571</t>
  </si>
  <si>
    <t>F572</t>
  </si>
  <si>
    <t>F573</t>
  </si>
  <si>
    <t>F574</t>
  </si>
  <si>
    <t>F575</t>
  </si>
  <si>
    <t>F576</t>
  </si>
  <si>
    <t>F578</t>
  </si>
  <si>
    <t>F579</t>
  </si>
  <si>
    <t>F580</t>
  </si>
  <si>
    <t>F581</t>
  </si>
  <si>
    <t>F582</t>
  </si>
  <si>
    <t>F583</t>
  </si>
  <si>
    <t>F584</t>
  </si>
  <si>
    <t>F585</t>
  </si>
  <si>
    <t>F586</t>
  </si>
  <si>
    <t>F587</t>
  </si>
  <si>
    <t>F588</t>
  </si>
  <si>
    <t>F589</t>
  </si>
  <si>
    <t>F590</t>
  </si>
  <si>
    <t>F591</t>
  </si>
  <si>
    <t>F592</t>
  </si>
  <si>
    <t>F593</t>
  </si>
  <si>
    <t>F594</t>
  </si>
  <si>
    <t>F595</t>
  </si>
  <si>
    <t>F596</t>
  </si>
  <si>
    <t>F597</t>
  </si>
  <si>
    <t>F598</t>
  </si>
  <si>
    <t>F599</t>
  </si>
  <si>
    <t>F600</t>
  </si>
  <si>
    <t>F601</t>
  </si>
  <si>
    <t>F602</t>
  </si>
  <si>
    <t>F603</t>
  </si>
  <si>
    <t>F604</t>
  </si>
  <si>
    <t>F605</t>
  </si>
  <si>
    <t>F606</t>
  </si>
  <si>
    <t>F607</t>
  </si>
  <si>
    <t>F608</t>
  </si>
  <si>
    <t>F609</t>
  </si>
  <si>
    <t>F610</t>
  </si>
  <si>
    <t>F611</t>
  </si>
  <si>
    <t>F612</t>
  </si>
  <si>
    <t>F613</t>
  </si>
  <si>
    <t>F614</t>
  </si>
  <si>
    <t>F615</t>
  </si>
  <si>
    <t>F616</t>
  </si>
  <si>
    <t>F617</t>
  </si>
  <si>
    <t>F618</t>
  </si>
  <si>
    <t>F619</t>
  </si>
  <si>
    <t>F620</t>
  </si>
  <si>
    <t>F621</t>
  </si>
  <si>
    <t>F622</t>
  </si>
  <si>
    <t>F623</t>
  </si>
  <si>
    <t>F624</t>
  </si>
  <si>
    <t>F625</t>
  </si>
  <si>
    <t>F626</t>
  </si>
  <si>
    <t>F627</t>
  </si>
  <si>
    <t>F628</t>
  </si>
  <si>
    <t>F629</t>
  </si>
  <si>
    <t>F630</t>
  </si>
  <si>
    <t>F631</t>
  </si>
  <si>
    <t>F632</t>
  </si>
  <si>
    <t>F633</t>
  </si>
  <si>
    <t>F634</t>
  </si>
  <si>
    <t>F635</t>
  </si>
  <si>
    <t>F636</t>
  </si>
  <si>
    <t>F637</t>
  </si>
  <si>
    <t>F638</t>
  </si>
  <si>
    <t>F639</t>
  </si>
  <si>
    <t>F640</t>
  </si>
  <si>
    <t>F641</t>
  </si>
  <si>
    <t>F642</t>
  </si>
  <si>
    <t>F643</t>
  </si>
  <si>
    <t>F644</t>
  </si>
  <si>
    <t>F645</t>
  </si>
  <si>
    <t>F646</t>
  </si>
  <si>
    <t>F647</t>
  </si>
  <si>
    <t>F648</t>
  </si>
  <si>
    <t>F649</t>
  </si>
  <si>
    <t>F650</t>
  </si>
  <si>
    <t>F651</t>
  </si>
  <si>
    <t>F652</t>
  </si>
  <si>
    <t>F653</t>
  </si>
  <si>
    <t>F654</t>
  </si>
  <si>
    <t>F655</t>
  </si>
  <si>
    <t>F656</t>
  </si>
  <si>
    <t>F657</t>
  </si>
  <si>
    <t>F658</t>
  </si>
  <si>
    <t>F659</t>
  </si>
  <si>
    <t>F660</t>
  </si>
  <si>
    <t>F661</t>
  </si>
  <si>
    <t>F662</t>
  </si>
  <si>
    <t>F663</t>
  </si>
  <si>
    <t>F664</t>
  </si>
  <si>
    <t>F665</t>
  </si>
  <si>
    <t>F666</t>
  </si>
  <si>
    <t>F667</t>
  </si>
  <si>
    <t>F668</t>
  </si>
  <si>
    <t>F669</t>
  </si>
  <si>
    <t>F670</t>
  </si>
  <si>
    <t>F671</t>
  </si>
  <si>
    <t>F672</t>
  </si>
  <si>
    <t>F673</t>
  </si>
  <si>
    <t>F674</t>
  </si>
  <si>
    <t>F675</t>
  </si>
  <si>
    <t>F676</t>
  </si>
  <si>
    <t>F677</t>
  </si>
  <si>
    <t>F678</t>
  </si>
  <si>
    <t>F679</t>
  </si>
  <si>
    <t>F680</t>
  </si>
  <si>
    <t>F681</t>
  </si>
  <si>
    <t>F682</t>
  </si>
  <si>
    <t>F683</t>
  </si>
  <si>
    <t>F684</t>
  </si>
  <si>
    <t>F685</t>
  </si>
  <si>
    <t>F686</t>
  </si>
  <si>
    <t>F687</t>
  </si>
  <si>
    <t>F688</t>
  </si>
  <si>
    <t>F689</t>
  </si>
  <si>
    <t>F690</t>
  </si>
  <si>
    <t>F691</t>
  </si>
  <si>
    <t>F692</t>
  </si>
  <si>
    <t>F693</t>
  </si>
  <si>
    <t>F694</t>
  </si>
  <si>
    <t>F695</t>
  </si>
  <si>
    <t>F696</t>
  </si>
  <si>
    <t>F697</t>
  </si>
  <si>
    <t>F698</t>
  </si>
  <si>
    <t>F699</t>
  </si>
  <si>
    <t>F700</t>
  </si>
  <si>
    <t>F701</t>
  </si>
  <si>
    <t>F702</t>
  </si>
  <si>
    <t>F703</t>
  </si>
  <si>
    <t>F704</t>
  </si>
  <si>
    <t>F705</t>
  </si>
  <si>
    <t>F706</t>
  </si>
  <si>
    <t>F707</t>
  </si>
  <si>
    <t>F708</t>
  </si>
  <si>
    <t>F709</t>
  </si>
  <si>
    <t>F710</t>
  </si>
  <si>
    <t>F711</t>
  </si>
  <si>
    <t>F712</t>
  </si>
  <si>
    <t>F713</t>
  </si>
  <si>
    <t>F714</t>
  </si>
  <si>
    <t>F715</t>
  </si>
  <si>
    <t>F716</t>
  </si>
  <si>
    <t>F717</t>
  </si>
  <si>
    <t>F718</t>
  </si>
  <si>
    <t>F719</t>
  </si>
  <si>
    <t>F720</t>
  </si>
  <si>
    <t>F721</t>
  </si>
  <si>
    <t>F722</t>
  </si>
  <si>
    <t>F723</t>
  </si>
  <si>
    <t>F724</t>
  </si>
  <si>
    <t>F725</t>
  </si>
  <si>
    <t>F726</t>
  </si>
  <si>
    <t>F727</t>
  </si>
  <si>
    <t>F728</t>
  </si>
  <si>
    <t>F729</t>
  </si>
  <si>
    <t>F730</t>
  </si>
  <si>
    <t>F731</t>
  </si>
  <si>
    <t>F732</t>
  </si>
  <si>
    <t>F733</t>
  </si>
  <si>
    <t>F734</t>
  </si>
  <si>
    <t>F735</t>
  </si>
  <si>
    <t>F736</t>
  </si>
  <si>
    <t>F737</t>
  </si>
  <si>
    <t>F738</t>
  </si>
  <si>
    <t>F739</t>
  </si>
  <si>
    <t>F740</t>
  </si>
  <si>
    <t>F741</t>
  </si>
  <si>
    <t>F742</t>
  </si>
  <si>
    <t>F743</t>
  </si>
  <si>
    <t>F744</t>
  </si>
  <si>
    <t>F745</t>
  </si>
  <si>
    <t>F746</t>
  </si>
  <si>
    <t>F747</t>
  </si>
  <si>
    <t>F748</t>
  </si>
  <si>
    <t>F749</t>
  </si>
  <si>
    <t>F750</t>
  </si>
  <si>
    <t>F751</t>
  </si>
  <si>
    <t>F752</t>
  </si>
  <si>
    <t>F753</t>
  </si>
  <si>
    <t>F754</t>
  </si>
  <si>
    <t>F755</t>
  </si>
  <si>
    <t>F756</t>
  </si>
  <si>
    <t>F757</t>
  </si>
  <si>
    <t>F758</t>
  </si>
  <si>
    <t>F759</t>
  </si>
  <si>
    <t>F760</t>
  </si>
  <si>
    <t>F761</t>
  </si>
  <si>
    <t>F762</t>
  </si>
  <si>
    <t>F763</t>
  </si>
  <si>
    <t>F764</t>
  </si>
  <si>
    <t>F765</t>
  </si>
  <si>
    <t>F766</t>
  </si>
  <si>
    <t>F767</t>
  </si>
  <si>
    <t>F768</t>
  </si>
  <si>
    <t>F769</t>
  </si>
  <si>
    <t>F770</t>
  </si>
  <si>
    <t>F771</t>
  </si>
  <si>
    <t>F772</t>
  </si>
  <si>
    <t>F773</t>
  </si>
  <si>
    <t>F774</t>
  </si>
  <si>
    <t>F775</t>
  </si>
  <si>
    <t>F776</t>
  </si>
  <si>
    <t>F777</t>
  </si>
  <si>
    <t>F778</t>
  </si>
  <si>
    <t>F779</t>
  </si>
  <si>
    <t>F780</t>
  </si>
  <si>
    <t>F781</t>
  </si>
  <si>
    <t>F782</t>
  </si>
  <si>
    <t>F783</t>
  </si>
  <si>
    <t>F784</t>
  </si>
  <si>
    <t>F785</t>
  </si>
  <si>
    <t>F786</t>
  </si>
  <si>
    <t>F787</t>
  </si>
  <si>
    <t>F788</t>
  </si>
  <si>
    <t>F789</t>
  </si>
  <si>
    <t>F790</t>
  </si>
  <si>
    <t>F791</t>
  </si>
  <si>
    <t>F792</t>
  </si>
  <si>
    <t>F793</t>
  </si>
  <si>
    <t>F794</t>
  </si>
  <si>
    <t>F795</t>
  </si>
  <si>
    <t>F796</t>
  </si>
  <si>
    <t>F797</t>
  </si>
  <si>
    <t>F798</t>
  </si>
  <si>
    <t>F799</t>
  </si>
  <si>
    <t>F800</t>
  </si>
  <si>
    <t>F801</t>
  </si>
  <si>
    <t>F802</t>
  </si>
  <si>
    <t>F803</t>
  </si>
  <si>
    <t>F804</t>
  </si>
  <si>
    <t>F805</t>
  </si>
  <si>
    <t>F806</t>
  </si>
  <si>
    <t>F807</t>
  </si>
  <si>
    <t>F808</t>
  </si>
  <si>
    <t>F809</t>
  </si>
  <si>
    <t>F810</t>
  </si>
  <si>
    <t>F811</t>
  </si>
  <si>
    <t>F812</t>
  </si>
  <si>
    <t>F813</t>
  </si>
  <si>
    <t>F814</t>
  </si>
  <si>
    <t>F815</t>
  </si>
  <si>
    <t>F816</t>
  </si>
  <si>
    <t>F817</t>
  </si>
  <si>
    <t>F818</t>
  </si>
  <si>
    <t>F819</t>
  </si>
  <si>
    <t>F820</t>
  </si>
  <si>
    <t>F821</t>
  </si>
  <si>
    <t>F822</t>
  </si>
  <si>
    <t>F823</t>
  </si>
  <si>
    <t>F824</t>
  </si>
  <si>
    <t>F825</t>
  </si>
  <si>
    <t>F826</t>
  </si>
  <si>
    <t>F827</t>
  </si>
  <si>
    <t>F828</t>
  </si>
  <si>
    <t>F829</t>
  </si>
  <si>
    <t>F830</t>
  </si>
  <si>
    <t>F831</t>
  </si>
  <si>
    <t>F832</t>
  </si>
  <si>
    <t>F833</t>
  </si>
  <si>
    <t>F834</t>
  </si>
  <si>
    <t>F835</t>
  </si>
  <si>
    <t>F836</t>
  </si>
  <si>
    <t>F837</t>
  </si>
  <si>
    <t>F838</t>
  </si>
  <si>
    <t>F839</t>
  </si>
  <si>
    <t>F840</t>
  </si>
  <si>
    <t>F841</t>
  </si>
  <si>
    <t>F842</t>
  </si>
  <si>
    <t>F843</t>
  </si>
  <si>
    <t>F844</t>
  </si>
  <si>
    <t>F845</t>
  </si>
  <si>
    <t>F846</t>
  </si>
  <si>
    <t>F847</t>
  </si>
  <si>
    <t>F848</t>
  </si>
  <si>
    <t>F849</t>
  </si>
  <si>
    <t>F850</t>
  </si>
  <si>
    <t>F851</t>
  </si>
  <si>
    <t>F852</t>
  </si>
  <si>
    <t>F853</t>
  </si>
  <si>
    <t>F854</t>
  </si>
  <si>
    <t>F855</t>
  </si>
  <si>
    <t>F856</t>
  </si>
  <si>
    <t>F857</t>
  </si>
  <si>
    <t>F858</t>
  </si>
  <si>
    <t>F859</t>
  </si>
  <si>
    <t>F860</t>
  </si>
  <si>
    <t>F861</t>
  </si>
  <si>
    <t>F862</t>
  </si>
  <si>
    <t>F863</t>
  </si>
  <si>
    <t>F864</t>
  </si>
  <si>
    <t>F865</t>
  </si>
  <si>
    <t>F866</t>
  </si>
  <si>
    <t>F867</t>
  </si>
  <si>
    <t>F868</t>
  </si>
  <si>
    <t>F869</t>
  </si>
  <si>
    <t>F870</t>
  </si>
  <si>
    <t>F871</t>
  </si>
  <si>
    <t>F872</t>
  </si>
  <si>
    <t>F873</t>
  </si>
  <si>
    <t>F874</t>
  </si>
  <si>
    <t>F875</t>
  </si>
  <si>
    <t>F876</t>
  </si>
  <si>
    <t>F877</t>
  </si>
  <si>
    <t>F878</t>
  </si>
  <si>
    <t>F879</t>
  </si>
  <si>
    <t>F880</t>
  </si>
  <si>
    <t>F881</t>
  </si>
  <si>
    <t>F882</t>
  </si>
  <si>
    <t>F883</t>
  </si>
  <si>
    <t>F884</t>
  </si>
  <si>
    <t>F885</t>
  </si>
  <si>
    <t>F886</t>
  </si>
  <si>
    <t>F887</t>
  </si>
  <si>
    <t>F888</t>
  </si>
  <si>
    <t>F889</t>
  </si>
  <si>
    <t>F890</t>
  </si>
  <si>
    <t>F891</t>
  </si>
  <si>
    <t>F892</t>
  </si>
  <si>
    <t>F893</t>
  </si>
  <si>
    <t>F894</t>
  </si>
  <si>
    <t>F895</t>
  </si>
  <si>
    <t>F896</t>
  </si>
  <si>
    <t>F897</t>
  </si>
  <si>
    <t>F898</t>
  </si>
  <si>
    <t>F899</t>
  </si>
  <si>
    <t>F900</t>
  </si>
  <si>
    <t>F901</t>
  </si>
  <si>
    <t>F902</t>
  </si>
  <si>
    <t>F904</t>
  </si>
  <si>
    <t>F905</t>
  </si>
  <si>
    <t>F906</t>
  </si>
  <si>
    <t>F907</t>
  </si>
  <si>
    <t>F908</t>
  </si>
  <si>
    <t>F909</t>
  </si>
  <si>
    <t>F910</t>
  </si>
  <si>
    <t>F911</t>
  </si>
  <si>
    <t>F912</t>
  </si>
  <si>
    <t>F913</t>
  </si>
  <si>
    <t>F914</t>
  </si>
  <si>
    <t>F915</t>
  </si>
  <si>
    <t>F916</t>
  </si>
  <si>
    <t>F917</t>
  </si>
  <si>
    <t>F918</t>
  </si>
  <si>
    <t>F919</t>
  </si>
  <si>
    <t>F920</t>
  </si>
  <si>
    <t>F921</t>
  </si>
  <si>
    <t>F922</t>
  </si>
  <si>
    <t>F923</t>
  </si>
  <si>
    <t>F924</t>
  </si>
  <si>
    <t>F925</t>
  </si>
  <si>
    <t>F926</t>
  </si>
  <si>
    <t>F927</t>
  </si>
  <si>
    <t>F928</t>
  </si>
  <si>
    <t>F929</t>
  </si>
  <si>
    <t>F930</t>
  </si>
  <si>
    <t>F931</t>
  </si>
  <si>
    <t>F932</t>
  </si>
  <si>
    <t>F933</t>
  </si>
  <si>
    <t>F934</t>
  </si>
  <si>
    <t>F935</t>
  </si>
  <si>
    <t>F936</t>
  </si>
  <si>
    <t>F937</t>
  </si>
  <si>
    <t>F938</t>
  </si>
  <si>
    <t>F939</t>
  </si>
  <si>
    <t>F940</t>
  </si>
  <si>
    <t>F941</t>
  </si>
  <si>
    <t>F942</t>
  </si>
  <si>
    <t>F943</t>
  </si>
  <si>
    <t>F944</t>
  </si>
  <si>
    <t>F945</t>
  </si>
  <si>
    <t>F946</t>
  </si>
  <si>
    <t>F947</t>
  </si>
  <si>
    <t>F948</t>
  </si>
  <si>
    <t>F949</t>
  </si>
  <si>
    <t>F950</t>
  </si>
  <si>
    <t>F951</t>
  </si>
  <si>
    <t>F952</t>
  </si>
  <si>
    <t>F953</t>
  </si>
  <si>
    <t>F954</t>
  </si>
  <si>
    <t>F955</t>
  </si>
  <si>
    <t>F956</t>
  </si>
  <si>
    <t>F957</t>
  </si>
  <si>
    <t>F958</t>
  </si>
  <si>
    <t>F959</t>
  </si>
  <si>
    <t>F960</t>
  </si>
  <si>
    <t>F961</t>
  </si>
  <si>
    <t>F962</t>
  </si>
  <si>
    <t>F963</t>
  </si>
  <si>
    <t>F964</t>
  </si>
  <si>
    <t>F965</t>
  </si>
  <si>
    <t>F966</t>
  </si>
  <si>
    <t>F967</t>
  </si>
  <si>
    <t>F968</t>
  </si>
  <si>
    <t>F969</t>
  </si>
  <si>
    <t>F970</t>
  </si>
  <si>
    <t>F971</t>
  </si>
  <si>
    <t>F972</t>
  </si>
  <si>
    <t>F973</t>
  </si>
  <si>
    <t>F974</t>
  </si>
  <si>
    <t>F975</t>
  </si>
  <si>
    <t>F976</t>
  </si>
  <si>
    <t>F977</t>
  </si>
  <si>
    <t>F978</t>
  </si>
  <si>
    <t>F979</t>
  </si>
  <si>
    <t>F980</t>
  </si>
  <si>
    <t>F981</t>
  </si>
  <si>
    <t>F982</t>
  </si>
  <si>
    <t>F983</t>
  </si>
  <si>
    <t>F984</t>
  </si>
  <si>
    <t>F985</t>
  </si>
  <si>
    <t>F986</t>
  </si>
  <si>
    <t>F987</t>
  </si>
  <si>
    <t>F988</t>
  </si>
  <si>
    <t>F989</t>
  </si>
  <si>
    <t>F990</t>
  </si>
  <si>
    <t>F991</t>
  </si>
  <si>
    <t>F992</t>
  </si>
  <si>
    <t>F993</t>
  </si>
  <si>
    <t>F994</t>
  </si>
  <si>
    <t>F995</t>
  </si>
  <si>
    <t>F996</t>
  </si>
  <si>
    <t>F997</t>
  </si>
  <si>
    <t>F998</t>
  </si>
  <si>
    <t>F999</t>
  </si>
  <si>
    <t>F1000</t>
  </si>
  <si>
    <t>F1001</t>
  </si>
  <si>
    <t>F1002</t>
  </si>
  <si>
    <t>F1003</t>
  </si>
  <si>
    <t>F1004</t>
  </si>
  <si>
    <t>F1005</t>
  </si>
  <si>
    <t>F1006</t>
  </si>
  <si>
    <t>F1007</t>
  </si>
  <si>
    <t>F1008</t>
  </si>
  <si>
    <t>F1009</t>
  </si>
  <si>
    <t>F1010</t>
  </si>
  <si>
    <t>F1011</t>
  </si>
  <si>
    <t>F1012</t>
  </si>
  <si>
    <t>F1013</t>
  </si>
  <si>
    <t>F1014</t>
  </si>
  <si>
    <t>F1015</t>
  </si>
  <si>
    <t>F1016</t>
  </si>
  <si>
    <t>F1017</t>
  </si>
  <si>
    <t>F1018</t>
  </si>
  <si>
    <t>F1019</t>
  </si>
  <si>
    <t>F1020</t>
  </si>
  <si>
    <t>F1021</t>
  </si>
  <si>
    <t>F1022</t>
  </si>
  <si>
    <t>F1023</t>
  </si>
  <si>
    <t>F1024</t>
  </si>
  <si>
    <t>F1025</t>
  </si>
  <si>
    <t>F1026</t>
  </si>
  <si>
    <t>F1027</t>
  </si>
  <si>
    <t>F1028</t>
  </si>
  <si>
    <t>F1029</t>
  </si>
  <si>
    <t>F1030</t>
  </si>
  <si>
    <t>F1031</t>
  </si>
  <si>
    <t>F1032</t>
  </si>
  <si>
    <t>F1033</t>
  </si>
  <si>
    <t>F1034</t>
  </si>
  <si>
    <t>F1035</t>
  </si>
  <si>
    <t>F1036</t>
  </si>
  <si>
    <t>F1037</t>
  </si>
  <si>
    <t>F1038</t>
  </si>
  <si>
    <t>F1039</t>
  </si>
  <si>
    <t>F1040</t>
  </si>
  <si>
    <t>F1041</t>
  </si>
  <si>
    <t>F1042</t>
  </si>
  <si>
    <t>F1043</t>
  </si>
  <si>
    <t>F1044</t>
  </si>
  <si>
    <t>F1045</t>
  </si>
  <si>
    <t>F1046</t>
  </si>
  <si>
    <t>F1047</t>
  </si>
  <si>
    <t>F1048</t>
  </si>
  <si>
    <t>F1049</t>
  </si>
  <si>
    <t>F1050</t>
  </si>
  <si>
    <t>F1051</t>
  </si>
  <si>
    <t>F1052</t>
  </si>
  <si>
    <t>F1053</t>
  </si>
  <si>
    <t>F1054</t>
  </si>
  <si>
    <t>F1055</t>
  </si>
  <si>
    <t>F1058</t>
  </si>
  <si>
    <t>F1059</t>
  </si>
  <si>
    <t>F1060</t>
  </si>
  <si>
    <t>F1061</t>
  </si>
  <si>
    <t>F1062</t>
  </si>
  <si>
    <t>F1063</t>
  </si>
  <si>
    <t>F1064</t>
  </si>
  <si>
    <t>F1065</t>
  </si>
  <si>
    <t>F1066</t>
  </si>
  <si>
    <t>F1067</t>
  </si>
  <si>
    <t>F1068</t>
  </si>
  <si>
    <t>F1069</t>
  </si>
  <si>
    <t>F1070</t>
  </si>
  <si>
    <t>F1071</t>
  </si>
  <si>
    <t>F1072</t>
  </si>
  <si>
    <t>F1073</t>
  </si>
  <si>
    <t>F1074</t>
  </si>
  <si>
    <t>F1075</t>
  </si>
  <si>
    <t>F1076</t>
  </si>
  <si>
    <t>F1077</t>
  </si>
  <si>
    <t>F1078</t>
  </si>
  <si>
    <t>F1079</t>
  </si>
  <si>
    <t>F1080</t>
  </si>
  <si>
    <t>F1081</t>
  </si>
  <si>
    <t>F1082</t>
  </si>
  <si>
    <t>F1083</t>
  </si>
  <si>
    <t>F1084</t>
  </si>
  <si>
    <t>F1085</t>
  </si>
  <si>
    <t>F1086</t>
  </si>
  <si>
    <t>F1087</t>
  </si>
  <si>
    <t>F1088</t>
  </si>
  <si>
    <t>F1089</t>
  </si>
  <si>
    <t>F1090</t>
  </si>
  <si>
    <t>F1091</t>
  </si>
  <si>
    <t>F1092</t>
  </si>
  <si>
    <t>F1093</t>
  </si>
  <si>
    <t>F1094</t>
  </si>
  <si>
    <t>F1095</t>
  </si>
  <si>
    <t>F1096</t>
  </si>
  <si>
    <t>F1097</t>
  </si>
  <si>
    <t>F1098</t>
  </si>
  <si>
    <t>F1099</t>
  </si>
  <si>
    <t>F1100</t>
  </si>
  <si>
    <t>F1101</t>
  </si>
  <si>
    <t>Name</t>
  </si>
  <si>
    <t>NOTES</t>
  </si>
  <si>
    <t>Airport Transfers (Home &amp; Destination Combined)</t>
  </si>
  <si>
    <t>Daily Local Transport</t>
  </si>
  <si>
    <t>Visa</t>
  </si>
  <si>
    <t>Registration fees</t>
  </si>
  <si>
    <t>Materials</t>
  </si>
  <si>
    <t>Venue</t>
  </si>
  <si>
    <t>Catering</t>
  </si>
  <si>
    <t>Type of Item</t>
  </si>
  <si>
    <t>Per person</t>
  </si>
  <si>
    <t>Per event</t>
  </si>
  <si>
    <t>Per month</t>
  </si>
  <si>
    <t>Per quarter</t>
  </si>
  <si>
    <t>Catering total</t>
  </si>
  <si>
    <t>Per item</t>
  </si>
  <si>
    <t>TOTAL</t>
  </si>
  <si>
    <t>NON-PERSONNEL BUDGET: Supplies Drop-Down Lists</t>
  </si>
  <si>
    <r>
      <t xml:space="preserve">Type of Item
</t>
    </r>
    <r>
      <rPr>
        <b/>
        <sz val="11"/>
        <color rgb="FFFF0000"/>
        <rFont val="Calibri"/>
        <family val="2"/>
        <scheme val="minor"/>
      </rPr>
      <t>CHOOSE FROM DROP-DOWN OR
TYPE IN IF UNLISTED</t>
    </r>
  </si>
  <si>
    <r>
      <t xml:space="preserve">Unit Name
</t>
    </r>
    <r>
      <rPr>
        <b/>
        <sz val="11"/>
        <color rgb="FFFF0000"/>
        <rFont val="Calibri"/>
        <family val="2"/>
        <scheme val="minor"/>
      </rPr>
      <t>CHOOSE FROM DROP-DOWN OR
TYPE IN IF UNLISTED</t>
    </r>
  </si>
  <si>
    <t>TOTAL Travel Budget Per Activity</t>
  </si>
  <si>
    <t>TOTAL BUDGET BY ACTIVITY</t>
  </si>
  <si>
    <t>Budget Item (Specific Meeting or Event)</t>
  </si>
  <si>
    <t>Budget Item (Specific Cost or Name)</t>
  </si>
  <si>
    <t>Airfare/
Train Fare</t>
  </si>
  <si>
    <t>Daily Per Diem</t>
  </si>
  <si>
    <t>Nightly Hotel</t>
  </si>
  <si>
    <t>Consultant Billing Rate /
Cost per Item</t>
  </si>
  <si>
    <t>No. of Billable
Units for
Consultant / Items</t>
  </si>
  <si>
    <t>TOTAL CONSULTANTS / ODCs BUDGET</t>
  </si>
  <si>
    <t>TOTAL ACTIVITIES BUDGET</t>
  </si>
  <si>
    <t>TOTAL PERSONNEL BUDGET</t>
  </si>
  <si>
    <t>Exchange Rate (to check USG rates):</t>
  </si>
  <si>
    <t>No. of Trips /Activities</t>
  </si>
  <si>
    <t>U143</t>
  </si>
  <si>
    <t>The Valley</t>
  </si>
  <si>
    <t>MANAMA</t>
  </si>
  <si>
    <t>Potosi</t>
  </si>
  <si>
    <t>Camaguey</t>
  </si>
  <si>
    <t>Bavaro</t>
  </si>
  <si>
    <t>Punta Cana</t>
  </si>
  <si>
    <t>Kiribati</t>
  </si>
  <si>
    <t>Dunedin</t>
  </si>
  <si>
    <t>U224</t>
  </si>
  <si>
    <t>Atlanta</t>
  </si>
  <si>
    <t>U225</t>
  </si>
  <si>
    <t>U226</t>
  </si>
  <si>
    <t>U141</t>
  </si>
  <si>
    <t>U142</t>
  </si>
  <si>
    <t>U454</t>
  </si>
  <si>
    <t>U455</t>
  </si>
  <si>
    <t>U456</t>
  </si>
  <si>
    <t>U457</t>
  </si>
  <si>
    <t>U458</t>
  </si>
  <si>
    <t>U648</t>
  </si>
  <si>
    <t>U649</t>
  </si>
  <si>
    <t>U650</t>
  </si>
  <si>
    <t>U651</t>
  </si>
  <si>
    <t>F1102</t>
  </si>
  <si>
    <t>F1103</t>
  </si>
  <si>
    <t>F1104</t>
  </si>
  <si>
    <t>F1105</t>
  </si>
  <si>
    <t>F1106</t>
  </si>
  <si>
    <t>Period:</t>
  </si>
  <si>
    <t>Location Code</t>
  </si>
  <si>
    <t>M&amp;IE Rate</t>
  </si>
  <si>
    <t>B</t>
  </si>
  <si>
    <t>L</t>
  </si>
  <si>
    <t>D</t>
  </si>
  <si>
    <t>I</t>
  </si>
  <si>
    <t>Tarija</t>
  </si>
  <si>
    <t>Goose Bay</t>
  </si>
  <si>
    <t>Kelowna</t>
  </si>
  <si>
    <t>Whitehorse, Yukon</t>
  </si>
  <si>
    <t>Yellowknife</t>
  </si>
  <si>
    <t>Diego Garcia</t>
  </si>
  <si>
    <t>Bata</t>
  </si>
  <si>
    <t>Egilsstadir</t>
  </si>
  <si>
    <t>Aviano</t>
  </si>
  <si>
    <t>Liptovsky Mikulas</t>
  </si>
  <si>
    <t>Cha Am</t>
  </si>
  <si>
    <t>Cambridge</t>
  </si>
  <si>
    <t>F1107</t>
  </si>
  <si>
    <t>U001</t>
  </si>
  <si>
    <t>Standard CONUS rate applies to all counties not specifically listed. Cities not listed may be located in a listed county.</t>
  </si>
  <si>
    <t>U002</t>
  </si>
  <si>
    <t>AL</t>
  </si>
  <si>
    <t>Jefferson / Shelby</t>
  </si>
  <si>
    <t/>
  </si>
  <si>
    <t>U003</t>
  </si>
  <si>
    <t>Gulf Shores</t>
  </si>
  <si>
    <t>Baldwin</t>
  </si>
  <si>
    <t>October 1</t>
  </si>
  <si>
    <t>February 28</t>
  </si>
  <si>
    <t>U004</t>
  </si>
  <si>
    <t>March 1</t>
  </si>
  <si>
    <t>May 31</t>
  </si>
  <si>
    <t>U005</t>
  </si>
  <si>
    <t>June 1</t>
  </si>
  <si>
    <t>July 31</t>
  </si>
  <si>
    <t>U006</t>
  </si>
  <si>
    <t>August 1</t>
  </si>
  <si>
    <t>September 30</t>
  </si>
  <si>
    <t>U007</t>
  </si>
  <si>
    <t>Mobile</t>
  </si>
  <si>
    <t>December 31</t>
  </si>
  <si>
    <t>U008</t>
  </si>
  <si>
    <t>January 1</t>
  </si>
  <si>
    <t>U009</t>
  </si>
  <si>
    <t>U010</t>
  </si>
  <si>
    <t>AR</t>
  </si>
  <si>
    <t>Hot Springs</t>
  </si>
  <si>
    <t>Garland</t>
  </si>
  <si>
    <t>U011</t>
  </si>
  <si>
    <t>Little Rock</t>
  </si>
  <si>
    <t>Pulaski</t>
  </si>
  <si>
    <t>U012</t>
  </si>
  <si>
    <t>AZ</t>
  </si>
  <si>
    <t>Grand Canyon / Flagstaff</t>
  </si>
  <si>
    <t>Coconino / Yavapai less the city of Sedona</t>
  </si>
  <si>
    <t>October 31</t>
  </si>
  <si>
    <t>U013</t>
  </si>
  <si>
    <t>November 1</t>
  </si>
  <si>
    <t>U014</t>
  </si>
  <si>
    <t>April 30</t>
  </si>
  <si>
    <t>U015</t>
  </si>
  <si>
    <t>May 1</t>
  </si>
  <si>
    <t>U016</t>
  </si>
  <si>
    <t>Kayenta</t>
  </si>
  <si>
    <t>Navajo</t>
  </si>
  <si>
    <t>U017</t>
  </si>
  <si>
    <t>U018</t>
  </si>
  <si>
    <t>U019</t>
  </si>
  <si>
    <t>Phoenix / Scottsdale</t>
  </si>
  <si>
    <t>Maricopa</t>
  </si>
  <si>
    <t>U020</t>
  </si>
  <si>
    <t>March 31</t>
  </si>
  <si>
    <t>U021</t>
  </si>
  <si>
    <t>April 1</t>
  </si>
  <si>
    <t>U022</t>
  </si>
  <si>
    <t>August 31</t>
  </si>
  <si>
    <t>U023</t>
  </si>
  <si>
    <t>September 1</t>
  </si>
  <si>
    <t>U024</t>
  </si>
  <si>
    <t>Sedona</t>
  </si>
  <si>
    <t>City limits of Sedona</t>
  </si>
  <si>
    <t>U025</t>
  </si>
  <si>
    <t>Tucson</t>
  </si>
  <si>
    <t>Pima</t>
  </si>
  <si>
    <t>U026</t>
  </si>
  <si>
    <t>U027</t>
  </si>
  <si>
    <t>U028</t>
  </si>
  <si>
    <t>CA</t>
  </si>
  <si>
    <t>Antioch / Brentwood / Concord</t>
  </si>
  <si>
    <t>Contra Costa</t>
  </si>
  <si>
    <t>U029</t>
  </si>
  <si>
    <t>Bakersfield / Ridgecrest</t>
  </si>
  <si>
    <t>Kern</t>
  </si>
  <si>
    <t>U030</t>
  </si>
  <si>
    <t>Barstow / Ontario / Victorville</t>
  </si>
  <si>
    <t>San Bernardino</t>
  </si>
  <si>
    <t>U031</t>
  </si>
  <si>
    <t>Death Valley</t>
  </si>
  <si>
    <t xml:space="preserve">Inyo </t>
  </si>
  <si>
    <t>U032</t>
  </si>
  <si>
    <t>Eureka / Arcata / McKinleyville</t>
  </si>
  <si>
    <t>Humboldt</t>
  </si>
  <si>
    <t>U033</t>
  </si>
  <si>
    <t>U034</t>
  </si>
  <si>
    <t>U035</t>
  </si>
  <si>
    <t>Fresno</t>
  </si>
  <si>
    <t>U036</t>
  </si>
  <si>
    <t>Los Angeles</t>
  </si>
  <si>
    <t>Los Angeles / Orange / Ventura / Edwards AFB less the city of Santa Monica</t>
  </si>
  <si>
    <t>U037</t>
  </si>
  <si>
    <t>Mammoth Lakes</t>
  </si>
  <si>
    <t>Mono</t>
  </si>
  <si>
    <t>U038</t>
  </si>
  <si>
    <t>Mill Valley / San Rafael / Novato</t>
  </si>
  <si>
    <t>Marin</t>
  </si>
  <si>
    <t>U039</t>
  </si>
  <si>
    <t>U040</t>
  </si>
  <si>
    <t>U041</t>
  </si>
  <si>
    <t>Monterey</t>
  </si>
  <si>
    <t>June 30</t>
  </si>
  <si>
    <t>U042</t>
  </si>
  <si>
    <t>July 1</t>
  </si>
  <si>
    <t>U043</t>
  </si>
  <si>
    <t>U044</t>
  </si>
  <si>
    <t>Napa</t>
  </si>
  <si>
    <t>U045</t>
  </si>
  <si>
    <t>U046</t>
  </si>
  <si>
    <t>U047</t>
  </si>
  <si>
    <t>Oakhurst</t>
  </si>
  <si>
    <t xml:space="preserve">Madera </t>
  </si>
  <si>
    <t>U048</t>
  </si>
  <si>
    <t>U049</t>
  </si>
  <si>
    <t>U050</t>
  </si>
  <si>
    <t>Oakland</t>
  </si>
  <si>
    <t>Alameda</t>
  </si>
  <si>
    <t>U051</t>
  </si>
  <si>
    <t>U052</t>
  </si>
  <si>
    <t>U053</t>
  </si>
  <si>
    <t>Palm Springs</t>
  </si>
  <si>
    <t>Riverside</t>
  </si>
  <si>
    <t>U054</t>
  </si>
  <si>
    <t>U055</t>
  </si>
  <si>
    <t>Point Arena / Gualala</t>
  </si>
  <si>
    <t>Mendocino</t>
  </si>
  <si>
    <t>U056</t>
  </si>
  <si>
    <t>Sacramento</t>
  </si>
  <si>
    <t>U057</t>
  </si>
  <si>
    <t>San Diego</t>
  </si>
  <si>
    <t>U058</t>
  </si>
  <si>
    <t>U059</t>
  </si>
  <si>
    <t>U060</t>
  </si>
  <si>
    <t>San Francisco</t>
  </si>
  <si>
    <t>U061</t>
  </si>
  <si>
    <t>U062</t>
  </si>
  <si>
    <t>U063</t>
  </si>
  <si>
    <t>U064</t>
  </si>
  <si>
    <t>San Luis Obispo</t>
  </si>
  <si>
    <t>U065</t>
  </si>
  <si>
    <t>San Mateo / Foster City / Belmont</t>
  </si>
  <si>
    <t>San Mateo</t>
  </si>
  <si>
    <t>U066</t>
  </si>
  <si>
    <t>U067</t>
  </si>
  <si>
    <t>U068</t>
  </si>
  <si>
    <t>Santa Barbara</t>
  </si>
  <si>
    <t>U069</t>
  </si>
  <si>
    <t>U070</t>
  </si>
  <si>
    <t>U071</t>
  </si>
  <si>
    <t>U072</t>
  </si>
  <si>
    <t>U073</t>
  </si>
  <si>
    <t>U074</t>
  </si>
  <si>
    <t xml:space="preserve">Santa Monica </t>
  </si>
  <si>
    <t>City limits of Santa Monica</t>
  </si>
  <si>
    <t>U075</t>
  </si>
  <si>
    <t>U076</t>
  </si>
  <si>
    <t>U077</t>
  </si>
  <si>
    <t>Santa Rosa</t>
  </si>
  <si>
    <t>Sonoma</t>
  </si>
  <si>
    <t>U078</t>
  </si>
  <si>
    <t>U079</t>
  </si>
  <si>
    <t>U080</t>
  </si>
  <si>
    <t>South Lake Tahoe</t>
  </si>
  <si>
    <t>El Dorado</t>
  </si>
  <si>
    <t>November 30</t>
  </si>
  <si>
    <t>U081</t>
  </si>
  <si>
    <t>December 1</t>
  </si>
  <si>
    <t>U082</t>
  </si>
  <si>
    <t>U083</t>
  </si>
  <si>
    <t>U084</t>
  </si>
  <si>
    <t xml:space="preserve">Stockton </t>
  </si>
  <si>
    <t>San Joaquin</t>
  </si>
  <si>
    <t>U085</t>
  </si>
  <si>
    <t>Sunnyvale / Palo Alto / San Jose</t>
  </si>
  <si>
    <t>Santa Clara</t>
  </si>
  <si>
    <t>U086</t>
  </si>
  <si>
    <t>U087</t>
  </si>
  <si>
    <t>U088</t>
  </si>
  <si>
    <t>Tahoe City</t>
  </si>
  <si>
    <t>Placer</t>
  </si>
  <si>
    <t>U089</t>
  </si>
  <si>
    <t>Truckee</t>
  </si>
  <si>
    <t xml:space="preserve">Nevada </t>
  </si>
  <si>
    <t>U090</t>
  </si>
  <si>
    <t>Visalia / Lemoore</t>
  </si>
  <si>
    <t>Tulare / Kings</t>
  </si>
  <si>
    <t>U091</t>
  </si>
  <si>
    <t>West Sacramento / Davis</t>
  </si>
  <si>
    <t>Yolo</t>
  </si>
  <si>
    <t>U092</t>
  </si>
  <si>
    <t>Yosemite National Park</t>
  </si>
  <si>
    <t>Mariposa</t>
  </si>
  <si>
    <t>U093</t>
  </si>
  <si>
    <t>U094</t>
  </si>
  <si>
    <t>U095</t>
  </si>
  <si>
    <t>CO</t>
  </si>
  <si>
    <t>Aspen</t>
  </si>
  <si>
    <t>Pitkin</t>
  </si>
  <si>
    <t>U096</t>
  </si>
  <si>
    <t>U097</t>
  </si>
  <si>
    <t>U098</t>
  </si>
  <si>
    <t>U099</t>
  </si>
  <si>
    <t>U100</t>
  </si>
  <si>
    <t>Boulder / Broomfield</t>
  </si>
  <si>
    <t>U101</t>
  </si>
  <si>
    <t>U102</t>
  </si>
  <si>
    <t>U103</t>
  </si>
  <si>
    <t>Colorado Springs</t>
  </si>
  <si>
    <t>El Paso</t>
  </si>
  <si>
    <t>U104</t>
  </si>
  <si>
    <t>Cortez</t>
  </si>
  <si>
    <t>Montezuma</t>
  </si>
  <si>
    <t>U105</t>
  </si>
  <si>
    <t>U106</t>
  </si>
  <si>
    <t>Crested Butte / Gunnison</t>
  </si>
  <si>
    <t>Gunnison</t>
  </si>
  <si>
    <t>U107</t>
  </si>
  <si>
    <t>U108</t>
  </si>
  <si>
    <t>U109</t>
  </si>
  <si>
    <t>U110</t>
  </si>
  <si>
    <t>Denver / Aurora</t>
  </si>
  <si>
    <t>Denver / Adams / Arapahoe / Jefferson</t>
  </si>
  <si>
    <t>U111</t>
  </si>
  <si>
    <t xml:space="preserve">Douglas </t>
  </si>
  <si>
    <t>Douglas</t>
  </si>
  <si>
    <t>U112</t>
  </si>
  <si>
    <t>Durango</t>
  </si>
  <si>
    <t>La Plata</t>
  </si>
  <si>
    <t>U113</t>
  </si>
  <si>
    <t>U114</t>
  </si>
  <si>
    <t>Fort Collins / Loveland</t>
  </si>
  <si>
    <t>Larimer</t>
  </si>
  <si>
    <t>U115</t>
  </si>
  <si>
    <t>Grand Lake</t>
  </si>
  <si>
    <t>Grand</t>
  </si>
  <si>
    <t>U116</t>
  </si>
  <si>
    <t>U117</t>
  </si>
  <si>
    <t>U118</t>
  </si>
  <si>
    <t>U119</t>
  </si>
  <si>
    <t>Montrose</t>
  </si>
  <si>
    <t>U120</t>
  </si>
  <si>
    <t>Silverthorne / Breckenridge</t>
  </si>
  <si>
    <t>Summit</t>
  </si>
  <si>
    <t>U121</t>
  </si>
  <si>
    <t>U122</t>
  </si>
  <si>
    <t>U123</t>
  </si>
  <si>
    <t>U124</t>
  </si>
  <si>
    <t>Steamboat Springs</t>
  </si>
  <si>
    <t>Routt</t>
  </si>
  <si>
    <t>U125</t>
  </si>
  <si>
    <t>U126</t>
  </si>
  <si>
    <t>U127</t>
  </si>
  <si>
    <t>U128</t>
  </si>
  <si>
    <t>Telluride</t>
  </si>
  <si>
    <t>San Miguel</t>
  </si>
  <si>
    <t>U129</t>
  </si>
  <si>
    <t>U130</t>
  </si>
  <si>
    <t>U131</t>
  </si>
  <si>
    <t>Vail</t>
  </si>
  <si>
    <t>Eagle</t>
  </si>
  <si>
    <t>U132</t>
  </si>
  <si>
    <t>U133</t>
  </si>
  <si>
    <t>U134</t>
  </si>
  <si>
    <t>U135</t>
  </si>
  <si>
    <t>U136</t>
  </si>
  <si>
    <t>CT</t>
  </si>
  <si>
    <t>Bridgeport / Danbury</t>
  </si>
  <si>
    <t>Fairfield</t>
  </si>
  <si>
    <t>U137</t>
  </si>
  <si>
    <t>Cromwell / Old Saybrook</t>
  </si>
  <si>
    <t>Middlesex</t>
  </si>
  <si>
    <t>U138</t>
  </si>
  <si>
    <t>Hartford</t>
  </si>
  <si>
    <t>U139</t>
  </si>
  <si>
    <t>New Haven</t>
  </si>
  <si>
    <t>U140</t>
  </si>
  <si>
    <t>New London / Groton</t>
  </si>
  <si>
    <t>New London</t>
  </si>
  <si>
    <t>DC</t>
  </si>
  <si>
    <t>Washington DC (also the cities of Alexandria, Falls Church and Fairfax, and the counties of Arlington and Fairfax, in Virginia; and the counties of Montgomery and Prince George's in Maryland)</t>
  </si>
  <si>
    <t>U146</t>
  </si>
  <si>
    <t>DE</t>
  </si>
  <si>
    <t>Dover</t>
  </si>
  <si>
    <t>Kent</t>
  </si>
  <si>
    <t>U147</t>
  </si>
  <si>
    <t>U148</t>
  </si>
  <si>
    <t>Lewes</t>
  </si>
  <si>
    <t>Sussex</t>
  </si>
  <si>
    <t>U149</t>
  </si>
  <si>
    <t>U150</t>
  </si>
  <si>
    <t>U151</t>
  </si>
  <si>
    <t>U152</t>
  </si>
  <si>
    <t>Wilmington</t>
  </si>
  <si>
    <t>New Castle</t>
  </si>
  <si>
    <t>U153</t>
  </si>
  <si>
    <t>FL</t>
  </si>
  <si>
    <t>Boca Raton / Delray Beach / Jupiter</t>
  </si>
  <si>
    <t>Palm Beach / Hendry</t>
  </si>
  <si>
    <t>U154</t>
  </si>
  <si>
    <t>U155</t>
  </si>
  <si>
    <t>U156</t>
  </si>
  <si>
    <t>Bradenton</t>
  </si>
  <si>
    <t>Manatee</t>
  </si>
  <si>
    <t>January 31</t>
  </si>
  <si>
    <t>U157</t>
  </si>
  <si>
    <t>February 1</t>
  </si>
  <si>
    <t>U158</t>
  </si>
  <si>
    <t>U159</t>
  </si>
  <si>
    <t>Cocoa Beach</t>
  </si>
  <si>
    <t>Brevard</t>
  </si>
  <si>
    <t>U160</t>
  </si>
  <si>
    <t>U161</t>
  </si>
  <si>
    <t>U162</t>
  </si>
  <si>
    <t>Daytona Beach</t>
  </si>
  <si>
    <t>Volusia</t>
  </si>
  <si>
    <t>U163</t>
  </si>
  <si>
    <t>U164</t>
  </si>
  <si>
    <t>U165</t>
  </si>
  <si>
    <t>U166</t>
  </si>
  <si>
    <t>Fort Lauderdale</t>
  </si>
  <si>
    <t>Broward</t>
  </si>
  <si>
    <t>U167</t>
  </si>
  <si>
    <t>U168</t>
  </si>
  <si>
    <t>U169</t>
  </si>
  <si>
    <t>Fort Myers</t>
  </si>
  <si>
    <t>Lee</t>
  </si>
  <si>
    <t>U170</t>
  </si>
  <si>
    <t>U171</t>
  </si>
  <si>
    <t>U172</t>
  </si>
  <si>
    <t>Fort Walton Beach / De Funiak Springs</t>
  </si>
  <si>
    <t>Okaloosa / Walton</t>
  </si>
  <si>
    <t>U173</t>
  </si>
  <si>
    <t>U174</t>
  </si>
  <si>
    <t>U175</t>
  </si>
  <si>
    <t>U176</t>
  </si>
  <si>
    <t>U177</t>
  </si>
  <si>
    <t>Gainesville</t>
  </si>
  <si>
    <t>Alachua</t>
  </si>
  <si>
    <t>U178</t>
  </si>
  <si>
    <t>Gulf Breeze</t>
  </si>
  <si>
    <t>U179</t>
  </si>
  <si>
    <t>U180</t>
  </si>
  <si>
    <t>U181</t>
  </si>
  <si>
    <t>U182</t>
  </si>
  <si>
    <t>Key West</t>
  </si>
  <si>
    <t>Monroe</t>
  </si>
  <si>
    <t>U183</t>
  </si>
  <si>
    <t>U184</t>
  </si>
  <si>
    <t>U185</t>
  </si>
  <si>
    <t>U186</t>
  </si>
  <si>
    <t>Miami</t>
  </si>
  <si>
    <t>Miami-Dade</t>
  </si>
  <si>
    <t>U187</t>
  </si>
  <si>
    <t>U188</t>
  </si>
  <si>
    <t>U189</t>
  </si>
  <si>
    <t>U190</t>
  </si>
  <si>
    <t>Collier</t>
  </si>
  <si>
    <t>U191</t>
  </si>
  <si>
    <t>U192</t>
  </si>
  <si>
    <t>U193</t>
  </si>
  <si>
    <t>U194</t>
  </si>
  <si>
    <t>Orlando</t>
  </si>
  <si>
    <t>Orange</t>
  </si>
  <si>
    <t>U195</t>
  </si>
  <si>
    <t>U196</t>
  </si>
  <si>
    <t>U197</t>
  </si>
  <si>
    <t>Bay</t>
  </si>
  <si>
    <t>U198</t>
  </si>
  <si>
    <t>U199</t>
  </si>
  <si>
    <t>U200</t>
  </si>
  <si>
    <t>U201</t>
  </si>
  <si>
    <t xml:space="preserve">Pensacola </t>
  </si>
  <si>
    <t>Escambia</t>
  </si>
  <si>
    <t>U202</t>
  </si>
  <si>
    <t>U203</t>
  </si>
  <si>
    <t>U204</t>
  </si>
  <si>
    <t>U205</t>
  </si>
  <si>
    <t>Punta Gorda</t>
  </si>
  <si>
    <t>Charlotte</t>
  </si>
  <si>
    <t>U206</t>
  </si>
  <si>
    <t>U207</t>
  </si>
  <si>
    <t>U208</t>
  </si>
  <si>
    <t>Sarasota</t>
  </si>
  <si>
    <t>U209</t>
  </si>
  <si>
    <t>U210</t>
  </si>
  <si>
    <t>U211</t>
  </si>
  <si>
    <t>Sebring</t>
  </si>
  <si>
    <t>Highlands</t>
  </si>
  <si>
    <t>U212</t>
  </si>
  <si>
    <t>St. Augustine</t>
  </si>
  <si>
    <t>St. Johns</t>
  </si>
  <si>
    <t>U213</t>
  </si>
  <si>
    <t>Stuart</t>
  </si>
  <si>
    <t>Martin</t>
  </si>
  <si>
    <t>U214</t>
  </si>
  <si>
    <t>U215</t>
  </si>
  <si>
    <t>U216</t>
  </si>
  <si>
    <t>Tallahassee</t>
  </si>
  <si>
    <t>Leon</t>
  </si>
  <si>
    <t>U217</t>
  </si>
  <si>
    <t>U218</t>
  </si>
  <si>
    <t>U219</t>
  </si>
  <si>
    <t>Tampa / St. Petersburg</t>
  </si>
  <si>
    <t>Pinellas / Hillsborough</t>
  </si>
  <si>
    <t>U220</t>
  </si>
  <si>
    <t>U221</t>
  </si>
  <si>
    <t>U222</t>
  </si>
  <si>
    <t>Vero Beach</t>
  </si>
  <si>
    <t>Indian River</t>
  </si>
  <si>
    <t>U223</t>
  </si>
  <si>
    <t>GA</t>
  </si>
  <si>
    <t>Clarke</t>
  </si>
  <si>
    <t>Fulton / Dekalb / Cobb</t>
  </si>
  <si>
    <t>U227</t>
  </si>
  <si>
    <t>U228</t>
  </si>
  <si>
    <t>U229</t>
  </si>
  <si>
    <t>Augusta</t>
  </si>
  <si>
    <t>U230</t>
  </si>
  <si>
    <t>Jekyll Island / Brunswick</t>
  </si>
  <si>
    <t>Glynn</t>
  </si>
  <si>
    <t>U231</t>
  </si>
  <si>
    <t>U232</t>
  </si>
  <si>
    <t>U233</t>
  </si>
  <si>
    <t>Savannah</t>
  </si>
  <si>
    <t>Chatham</t>
  </si>
  <si>
    <t>U234</t>
  </si>
  <si>
    <t>U235</t>
  </si>
  <si>
    <t>U236</t>
  </si>
  <si>
    <t>IA</t>
  </si>
  <si>
    <t>Dallas</t>
  </si>
  <si>
    <t>U237</t>
  </si>
  <si>
    <t>Des Moines</t>
  </si>
  <si>
    <t>Polk</t>
  </si>
  <si>
    <t>U238</t>
  </si>
  <si>
    <t>ID</t>
  </si>
  <si>
    <t>Coeur d'Alene</t>
  </si>
  <si>
    <t>Kootenai</t>
  </si>
  <si>
    <t>U239</t>
  </si>
  <si>
    <t>U240</t>
  </si>
  <si>
    <t>U241</t>
  </si>
  <si>
    <t>Sun Valley / Ketchum</t>
  </si>
  <si>
    <t>Blaine / Elmore</t>
  </si>
  <si>
    <t>U242</t>
  </si>
  <si>
    <t>U243</t>
  </si>
  <si>
    <t>U244</t>
  </si>
  <si>
    <t>IL</t>
  </si>
  <si>
    <t>Bolingbrook / Romeoville / Lemont</t>
  </si>
  <si>
    <t>Will</t>
  </si>
  <si>
    <t>U245</t>
  </si>
  <si>
    <t>Chicago</t>
  </si>
  <si>
    <t>Cook / Lake</t>
  </si>
  <si>
    <t>U246</t>
  </si>
  <si>
    <t>U247</t>
  </si>
  <si>
    <t>U248</t>
  </si>
  <si>
    <t>U249</t>
  </si>
  <si>
    <t>U250</t>
  </si>
  <si>
    <t>Oak Brook Terrace</t>
  </si>
  <si>
    <t>Dupage</t>
  </si>
  <si>
    <t>U251</t>
  </si>
  <si>
    <t>O'Fallon / Fairview Heights / Collinsville</t>
  </si>
  <si>
    <t>Bond / Calhoun / Clinton / Jersey / Macoupin / Madison / Monroe / St. Clair</t>
  </si>
  <si>
    <t>U252</t>
  </si>
  <si>
    <t>IN</t>
  </si>
  <si>
    <t xml:space="preserve">Bloomington </t>
  </si>
  <si>
    <t>U253</t>
  </si>
  <si>
    <t>Ft. Wayne</t>
  </si>
  <si>
    <t>Allen</t>
  </si>
  <si>
    <t>U254</t>
  </si>
  <si>
    <t>Hammond / Munster / Merrillville</t>
  </si>
  <si>
    <t>Lake</t>
  </si>
  <si>
    <t>U255</t>
  </si>
  <si>
    <t>Indianapolis / Carmel</t>
  </si>
  <si>
    <t>Marion / Hamilton</t>
  </si>
  <si>
    <t>U256</t>
  </si>
  <si>
    <t>Lafayette / West Lafayette</t>
  </si>
  <si>
    <t>Tippecanoe</t>
  </si>
  <si>
    <t>U257</t>
  </si>
  <si>
    <t>South Bend</t>
  </si>
  <si>
    <t>St. Joseph</t>
  </si>
  <si>
    <t>U258</t>
  </si>
  <si>
    <t>KS</t>
  </si>
  <si>
    <t>Kansas City / Overland Park</t>
  </si>
  <si>
    <t>Wyandotte / Johnson / Leavenworth</t>
  </si>
  <si>
    <t>U259</t>
  </si>
  <si>
    <t>Wichita</t>
  </si>
  <si>
    <t>Sedgwick</t>
  </si>
  <si>
    <t>U260</t>
  </si>
  <si>
    <t>KY</t>
  </si>
  <si>
    <t>Boone</t>
  </si>
  <si>
    <t>U261</t>
  </si>
  <si>
    <t>Kenton</t>
  </si>
  <si>
    <t>U262</t>
  </si>
  <si>
    <t>Lexington</t>
  </si>
  <si>
    <t>Fayette</t>
  </si>
  <si>
    <t>U263</t>
  </si>
  <si>
    <t>U264</t>
  </si>
  <si>
    <t>U265</t>
  </si>
  <si>
    <t>Louisville</t>
  </si>
  <si>
    <t>Jefferson</t>
  </si>
  <si>
    <t>U266</t>
  </si>
  <si>
    <t>U267</t>
  </si>
  <si>
    <t>U268</t>
  </si>
  <si>
    <t>LA</t>
  </si>
  <si>
    <t>Alexandria / Leesville / Natchitoches</t>
  </si>
  <si>
    <t>Allen / Jefferson Davis / Natchitoches / Rapides / Vernon Parishes</t>
  </si>
  <si>
    <t>U269</t>
  </si>
  <si>
    <t>Baton Rouge</t>
  </si>
  <si>
    <t>East Baton Rouge Parish</t>
  </si>
  <si>
    <t>U270</t>
  </si>
  <si>
    <t>New Orleans</t>
  </si>
  <si>
    <t>Orleans / St. Bernard / Jefferson / Plaquemine Parishes</t>
  </si>
  <si>
    <t>U271</t>
  </si>
  <si>
    <t>U272</t>
  </si>
  <si>
    <t>U273</t>
  </si>
  <si>
    <t>U274</t>
  </si>
  <si>
    <t>U275</t>
  </si>
  <si>
    <t>MA</t>
  </si>
  <si>
    <t>Andover</t>
  </si>
  <si>
    <t>Essex</t>
  </si>
  <si>
    <t>U276</t>
  </si>
  <si>
    <t>Boston / Cambridge</t>
  </si>
  <si>
    <t>Suffolk, city of Cambridge</t>
  </si>
  <si>
    <t>U277</t>
  </si>
  <si>
    <t>U278</t>
  </si>
  <si>
    <t>U279</t>
  </si>
  <si>
    <t>U280</t>
  </si>
  <si>
    <t>Burlington / Woburn</t>
  </si>
  <si>
    <t>Middlesex less the city of Cambridge</t>
  </si>
  <si>
    <t>U281</t>
  </si>
  <si>
    <t>Falmouth</t>
  </si>
  <si>
    <t>City limits of Falmouth</t>
  </si>
  <si>
    <t>U282</t>
  </si>
  <si>
    <t>U283</t>
  </si>
  <si>
    <t>U284</t>
  </si>
  <si>
    <t>U285</t>
  </si>
  <si>
    <t>Hyannis</t>
  </si>
  <si>
    <t>Barnstable less the city of Falmouth</t>
  </si>
  <si>
    <t>U286</t>
  </si>
  <si>
    <t>U287</t>
  </si>
  <si>
    <t>U288</t>
  </si>
  <si>
    <t>Martha's Vineyard</t>
  </si>
  <si>
    <t>Dukes</t>
  </si>
  <si>
    <t>U289</t>
  </si>
  <si>
    <t>U290</t>
  </si>
  <si>
    <t>Nantucket</t>
  </si>
  <si>
    <t>U291</t>
  </si>
  <si>
    <t>U292</t>
  </si>
  <si>
    <t>Northampton</t>
  </si>
  <si>
    <t>Hampshire</t>
  </si>
  <si>
    <t>U293</t>
  </si>
  <si>
    <t>Pittsfield</t>
  </si>
  <si>
    <t>Berkshire</t>
  </si>
  <si>
    <t>U294</t>
  </si>
  <si>
    <t>Plymouth / Taunton / New Bedford</t>
  </si>
  <si>
    <t>Plymouth / Bristol</t>
  </si>
  <si>
    <t>U295</t>
  </si>
  <si>
    <t>Quincy</t>
  </si>
  <si>
    <t>Norfolk</t>
  </si>
  <si>
    <t>U296</t>
  </si>
  <si>
    <t>U297</t>
  </si>
  <si>
    <t>U298</t>
  </si>
  <si>
    <t>Springfield</t>
  </si>
  <si>
    <t>Hampden</t>
  </si>
  <si>
    <t>U299</t>
  </si>
  <si>
    <t>Worcester</t>
  </si>
  <si>
    <t>U300</t>
  </si>
  <si>
    <t>MD</t>
  </si>
  <si>
    <t>Aberdeen / Bel Air / Belcamp</t>
  </si>
  <si>
    <t>Harford</t>
  </si>
  <si>
    <t>U301</t>
  </si>
  <si>
    <t>Annapolis</t>
  </si>
  <si>
    <t>Anne Arundel</t>
  </si>
  <si>
    <t>U302</t>
  </si>
  <si>
    <t>U303</t>
  </si>
  <si>
    <t>U304</t>
  </si>
  <si>
    <t>Baltimore City</t>
  </si>
  <si>
    <t>U305</t>
  </si>
  <si>
    <t>U306</t>
  </si>
  <si>
    <t>U307</t>
  </si>
  <si>
    <t>U308</t>
  </si>
  <si>
    <t>U309</t>
  </si>
  <si>
    <t>Baltimore County</t>
  </si>
  <si>
    <t>Baltimore</t>
  </si>
  <si>
    <t>U310</t>
  </si>
  <si>
    <t>Cambridge / St. Michaels</t>
  </si>
  <si>
    <t>Dorchester / Talbot</t>
  </si>
  <si>
    <t>U311</t>
  </si>
  <si>
    <t>U312</t>
  </si>
  <si>
    <t>U313</t>
  </si>
  <si>
    <t>Centreville</t>
  </si>
  <si>
    <t>Queen Anne</t>
  </si>
  <si>
    <t>U314</t>
  </si>
  <si>
    <t>Columbia</t>
  </si>
  <si>
    <t>Howard</t>
  </si>
  <si>
    <t>U315</t>
  </si>
  <si>
    <t>Frederick</t>
  </si>
  <si>
    <t>U316</t>
  </si>
  <si>
    <t>Ocean City</t>
  </si>
  <si>
    <t>U317</t>
  </si>
  <si>
    <t>U318</t>
  </si>
  <si>
    <t>U319</t>
  </si>
  <si>
    <t>ME</t>
  </si>
  <si>
    <t>Bar Harbor</t>
  </si>
  <si>
    <t>Hancock</t>
  </si>
  <si>
    <t>U320</t>
  </si>
  <si>
    <t>U321</t>
  </si>
  <si>
    <t>U322</t>
  </si>
  <si>
    <t>U323</t>
  </si>
  <si>
    <t>Kennebunk / Kittery / Sanford</t>
  </si>
  <si>
    <t xml:space="preserve">York </t>
  </si>
  <si>
    <t>U324</t>
  </si>
  <si>
    <t>U325</t>
  </si>
  <si>
    <t>U326</t>
  </si>
  <si>
    <t>U327</t>
  </si>
  <si>
    <t>Portland</t>
  </si>
  <si>
    <t>Cumberland / Sagadahoc</t>
  </si>
  <si>
    <t>U328</t>
  </si>
  <si>
    <t>U329</t>
  </si>
  <si>
    <t>U330</t>
  </si>
  <si>
    <t>U331</t>
  </si>
  <si>
    <t>Rockport</t>
  </si>
  <si>
    <t>Knox</t>
  </si>
  <si>
    <t>U332</t>
  </si>
  <si>
    <t>U333</t>
  </si>
  <si>
    <t>U334</t>
  </si>
  <si>
    <t>MI</t>
  </si>
  <si>
    <t>Ann Arbor</t>
  </si>
  <si>
    <t>Washtenaw</t>
  </si>
  <si>
    <t>U335</t>
  </si>
  <si>
    <t>Benton Harbor / St. Joseph / Stevensville</t>
  </si>
  <si>
    <t xml:space="preserve">Berrien </t>
  </si>
  <si>
    <t>U336</t>
  </si>
  <si>
    <t>U337</t>
  </si>
  <si>
    <t>U338</t>
  </si>
  <si>
    <t>Detroit</t>
  </si>
  <si>
    <t>Wayne</t>
  </si>
  <si>
    <t>U339</t>
  </si>
  <si>
    <t>East Lansing / Lansing</t>
  </si>
  <si>
    <t>Ingham / Eaton</t>
  </si>
  <si>
    <t>U340</t>
  </si>
  <si>
    <t>Grand Rapids</t>
  </si>
  <si>
    <t>U341</t>
  </si>
  <si>
    <t>Holland</t>
  </si>
  <si>
    <t>U342</t>
  </si>
  <si>
    <t xml:space="preserve">Kalamazoo / Battle Creek </t>
  </si>
  <si>
    <t>Kalamazoo / Calhoun</t>
  </si>
  <si>
    <t>U343</t>
  </si>
  <si>
    <t>Mackinac Island</t>
  </si>
  <si>
    <t>Mackinac</t>
  </si>
  <si>
    <t>U344</t>
  </si>
  <si>
    <t>U345</t>
  </si>
  <si>
    <t>U346</t>
  </si>
  <si>
    <t>Midland</t>
  </si>
  <si>
    <t>U347</t>
  </si>
  <si>
    <t>Muskegon</t>
  </si>
  <si>
    <t>U348</t>
  </si>
  <si>
    <t>U349</t>
  </si>
  <si>
    <t>U350</t>
  </si>
  <si>
    <t>Petoskey</t>
  </si>
  <si>
    <t>Emmet</t>
  </si>
  <si>
    <t>U351</t>
  </si>
  <si>
    <t>U352</t>
  </si>
  <si>
    <t>U353</t>
  </si>
  <si>
    <t xml:space="preserve">Pontiac / Auburn Hills </t>
  </si>
  <si>
    <t>U354</t>
  </si>
  <si>
    <t>South Haven</t>
  </si>
  <si>
    <t>Van Buren</t>
  </si>
  <si>
    <t>U355</t>
  </si>
  <si>
    <t>U356</t>
  </si>
  <si>
    <t>U357</t>
  </si>
  <si>
    <t>Traverse City / Leland</t>
  </si>
  <si>
    <t>Grand Traverse / Leelanau</t>
  </si>
  <si>
    <t>U358</t>
  </si>
  <si>
    <t>U359</t>
  </si>
  <si>
    <t>U360</t>
  </si>
  <si>
    <t>MN</t>
  </si>
  <si>
    <t>Duluth</t>
  </si>
  <si>
    <t>St. Louis</t>
  </si>
  <si>
    <t>U361</t>
  </si>
  <si>
    <t>U362</t>
  </si>
  <si>
    <t>U363</t>
  </si>
  <si>
    <t>U364</t>
  </si>
  <si>
    <t>Eagan / Burnsville / Mendota Heights</t>
  </si>
  <si>
    <t>Dakota</t>
  </si>
  <si>
    <t>U365</t>
  </si>
  <si>
    <t>Minneapolis / St. Paul</t>
  </si>
  <si>
    <t>Hennepin / Ramsey</t>
  </si>
  <si>
    <t>U366</t>
  </si>
  <si>
    <t>Rochester</t>
  </si>
  <si>
    <t>Olmsted</t>
  </si>
  <si>
    <t>U367</t>
  </si>
  <si>
    <t>MO</t>
  </si>
  <si>
    <t>Kansas City</t>
  </si>
  <si>
    <t>Jackson / Clay / Cass / Platte</t>
  </si>
  <si>
    <t>U368</t>
  </si>
  <si>
    <t>St. Louis / St. Louis City / St. Charles / Crawford / Franklin / Jefferson / Lincoln / Warren / Washington</t>
  </si>
  <si>
    <t>U369</t>
  </si>
  <si>
    <t>MS</t>
  </si>
  <si>
    <t>Lafayette</t>
  </si>
  <si>
    <t>U370</t>
  </si>
  <si>
    <t>U371</t>
  </si>
  <si>
    <t>Southaven</t>
  </si>
  <si>
    <t>Desoto</t>
  </si>
  <si>
    <t>U372</t>
  </si>
  <si>
    <t xml:space="preserve">Starkville </t>
  </si>
  <si>
    <t>Oktibbeha</t>
  </si>
  <si>
    <t>U373</t>
  </si>
  <si>
    <t>MT</t>
  </si>
  <si>
    <t>Big Sky / West Yellowstone</t>
  </si>
  <si>
    <t>Gallatin</t>
  </si>
  <si>
    <t>U374</t>
  </si>
  <si>
    <t>U375</t>
  </si>
  <si>
    <t>Butte</t>
  </si>
  <si>
    <t>Silver Bow</t>
  </si>
  <si>
    <t>U376</t>
  </si>
  <si>
    <t>Glendive / Sidney</t>
  </si>
  <si>
    <t>Dawson / Richland</t>
  </si>
  <si>
    <t>U377</t>
  </si>
  <si>
    <t>Helena</t>
  </si>
  <si>
    <t>Lewis and Clark</t>
  </si>
  <si>
    <t>U378</t>
  </si>
  <si>
    <t>Missoula / Polson / Kalispell</t>
  </si>
  <si>
    <t>Missoula / Lake / Flathead</t>
  </si>
  <si>
    <t>U379</t>
  </si>
  <si>
    <t>U380</t>
  </si>
  <si>
    <t>U381</t>
  </si>
  <si>
    <t>NC</t>
  </si>
  <si>
    <t xml:space="preserve">Asheville </t>
  </si>
  <si>
    <t>Buncombe</t>
  </si>
  <si>
    <t>U382</t>
  </si>
  <si>
    <t>U383</t>
  </si>
  <si>
    <t>U384</t>
  </si>
  <si>
    <t>Atlantic Beach / Morehead City</t>
  </si>
  <si>
    <t>Carteret</t>
  </si>
  <si>
    <t>U385</t>
  </si>
  <si>
    <t>U386</t>
  </si>
  <si>
    <t>U387</t>
  </si>
  <si>
    <t>Chapel Hill</t>
  </si>
  <si>
    <t>U388</t>
  </si>
  <si>
    <t>Mecklenburg</t>
  </si>
  <si>
    <t>U389</t>
  </si>
  <si>
    <t>Durham</t>
  </si>
  <si>
    <t>U390</t>
  </si>
  <si>
    <t>Fayetteville</t>
  </si>
  <si>
    <t>Cumberland</t>
  </si>
  <si>
    <t>U391</t>
  </si>
  <si>
    <t>Greensboro</t>
  </si>
  <si>
    <t>Guilford</t>
  </si>
  <si>
    <t>U392</t>
  </si>
  <si>
    <t>U393</t>
  </si>
  <si>
    <t>U394</t>
  </si>
  <si>
    <t>Kill Devil Hills</t>
  </si>
  <si>
    <t>Dare</t>
  </si>
  <si>
    <t>U395</t>
  </si>
  <si>
    <t>U396</t>
  </si>
  <si>
    <t>Raleigh</t>
  </si>
  <si>
    <t>Wake</t>
  </si>
  <si>
    <t>U397</t>
  </si>
  <si>
    <t>New Hanover</t>
  </si>
  <si>
    <t>U398</t>
  </si>
  <si>
    <t>ND</t>
  </si>
  <si>
    <t>Williston</t>
  </si>
  <si>
    <t>Williams / Mountrail / McKenzie</t>
  </si>
  <si>
    <t>U399</t>
  </si>
  <si>
    <t>NE</t>
  </si>
  <si>
    <t>Omaha</t>
  </si>
  <si>
    <t>U400</t>
  </si>
  <si>
    <t>NH</t>
  </si>
  <si>
    <t>Concord</t>
  </si>
  <si>
    <t>Merrimack</t>
  </si>
  <si>
    <t>U401</t>
  </si>
  <si>
    <t>Conway</t>
  </si>
  <si>
    <t>Caroll</t>
  </si>
  <si>
    <t>U402</t>
  </si>
  <si>
    <t>U403</t>
  </si>
  <si>
    <t>U404</t>
  </si>
  <si>
    <t>U405</t>
  </si>
  <si>
    <t>Strafford</t>
  </si>
  <si>
    <t>U406</t>
  </si>
  <si>
    <t>U407</t>
  </si>
  <si>
    <t>U408</t>
  </si>
  <si>
    <t>Laconia</t>
  </si>
  <si>
    <t>Belknap</t>
  </si>
  <si>
    <t>U409</t>
  </si>
  <si>
    <t>U410</t>
  </si>
  <si>
    <t>U411</t>
  </si>
  <si>
    <t>Lebanon / Lincoln / West Lebanon</t>
  </si>
  <si>
    <t xml:space="preserve">Grafton / Sullivan </t>
  </si>
  <si>
    <t>U412</t>
  </si>
  <si>
    <t>Hillsborough</t>
  </si>
  <si>
    <t>U413</t>
  </si>
  <si>
    <t>Portsmouth</t>
  </si>
  <si>
    <t>Rockingham</t>
  </si>
  <si>
    <t>U414</t>
  </si>
  <si>
    <t>U415</t>
  </si>
  <si>
    <t>U416</t>
  </si>
  <si>
    <t>NJ</t>
  </si>
  <si>
    <t>Atlantic City / Ocean City / Cape May</t>
  </si>
  <si>
    <t>Atlantic / Cape May</t>
  </si>
  <si>
    <t>U417</t>
  </si>
  <si>
    <t>U418</t>
  </si>
  <si>
    <t>U419</t>
  </si>
  <si>
    <t>Cherry Hill / Moorestown</t>
  </si>
  <si>
    <t>Camden / Burlington</t>
  </si>
  <si>
    <t>U420</t>
  </si>
  <si>
    <t>Eatontown / Freehold</t>
  </si>
  <si>
    <t>Monmouth</t>
  </si>
  <si>
    <t>U421</t>
  </si>
  <si>
    <t>Edison / Piscataway</t>
  </si>
  <si>
    <t xml:space="preserve">Middlesex </t>
  </si>
  <si>
    <t>U422</t>
  </si>
  <si>
    <t>Flemington</t>
  </si>
  <si>
    <t>Hunterdon</t>
  </si>
  <si>
    <t>U423</t>
  </si>
  <si>
    <t>Newark</t>
  </si>
  <si>
    <t>Essex / Bergen / Hudson / Passaic</t>
  </si>
  <si>
    <t>U424</t>
  </si>
  <si>
    <t>Parsippany</t>
  </si>
  <si>
    <t>Morris</t>
  </si>
  <si>
    <t>U425</t>
  </si>
  <si>
    <t>Princeton / Trenton</t>
  </si>
  <si>
    <t>Mercer</t>
  </si>
  <si>
    <t>U426</t>
  </si>
  <si>
    <t>Somerset</t>
  </si>
  <si>
    <t>U427</t>
  </si>
  <si>
    <t>Springfield / Cranford / New Providence</t>
  </si>
  <si>
    <t>Union</t>
  </si>
  <si>
    <t>U428</t>
  </si>
  <si>
    <t>Toms River</t>
  </si>
  <si>
    <t>Ocean</t>
  </si>
  <si>
    <t>U429</t>
  </si>
  <si>
    <t>NM</t>
  </si>
  <si>
    <t>Carlsbad</t>
  </si>
  <si>
    <t>Eddy</t>
  </si>
  <si>
    <t>U430</t>
  </si>
  <si>
    <t>Las Cruces</t>
  </si>
  <si>
    <t>Dona Ana</t>
  </si>
  <si>
    <t>U431</t>
  </si>
  <si>
    <t>Santa Fe</t>
  </si>
  <si>
    <t>U432</t>
  </si>
  <si>
    <t>U433</t>
  </si>
  <si>
    <t>U434</t>
  </si>
  <si>
    <t>Taos</t>
  </si>
  <si>
    <t>U435</t>
  </si>
  <si>
    <t>NV</t>
  </si>
  <si>
    <t>Incline Village / Reno / Sparks</t>
  </si>
  <si>
    <t>Washoe</t>
  </si>
  <si>
    <t>U436</t>
  </si>
  <si>
    <t>U437</t>
  </si>
  <si>
    <t>U438</t>
  </si>
  <si>
    <t>Las Vegas</t>
  </si>
  <si>
    <t>Clark</t>
  </si>
  <si>
    <t>U439</t>
  </si>
  <si>
    <t>U440</t>
  </si>
  <si>
    <t>U441</t>
  </si>
  <si>
    <t>NY</t>
  </si>
  <si>
    <t>Albany</t>
  </si>
  <si>
    <t>U442</t>
  </si>
  <si>
    <t>Binghamton / Owego</t>
  </si>
  <si>
    <t>Broome / Tioga</t>
  </si>
  <si>
    <t>U443</t>
  </si>
  <si>
    <t>Buffalo</t>
  </si>
  <si>
    <t>Erie</t>
  </si>
  <si>
    <t>U444</t>
  </si>
  <si>
    <t>Floral Park / Garden City / Great Neck</t>
  </si>
  <si>
    <t>U445</t>
  </si>
  <si>
    <t>Glens Falls</t>
  </si>
  <si>
    <t>Warren</t>
  </si>
  <si>
    <t>U446</t>
  </si>
  <si>
    <t>U447</t>
  </si>
  <si>
    <t>U448</t>
  </si>
  <si>
    <t>Ithaca / Waterloo / Romulus</t>
  </si>
  <si>
    <t>Tompkins / Seneca</t>
  </si>
  <si>
    <t>U449</t>
  </si>
  <si>
    <t>Ulster</t>
  </si>
  <si>
    <t>U450</t>
  </si>
  <si>
    <t>Lake Placid</t>
  </si>
  <si>
    <t>U451</t>
  </si>
  <si>
    <t>U452</t>
  </si>
  <si>
    <t>U453</t>
  </si>
  <si>
    <t>Bronx / Kings / New York / Queens / Richmond</t>
  </si>
  <si>
    <t>U459</t>
  </si>
  <si>
    <t>U460</t>
  </si>
  <si>
    <t>Niagara Falls</t>
  </si>
  <si>
    <t>Niagara</t>
  </si>
  <si>
    <t>U461</t>
  </si>
  <si>
    <t>U462</t>
  </si>
  <si>
    <t>U463</t>
  </si>
  <si>
    <t>Nyack / Palisades</t>
  </si>
  <si>
    <t>Rockland</t>
  </si>
  <si>
    <t>U464</t>
  </si>
  <si>
    <t>Poughkeepsie</t>
  </si>
  <si>
    <t>Dutchess</t>
  </si>
  <si>
    <t>U465</t>
  </si>
  <si>
    <t>Riverhead / Ronkonkoma / Melville</t>
  </si>
  <si>
    <t>Suffolk</t>
  </si>
  <si>
    <t>U466</t>
  </si>
  <si>
    <t>U467</t>
  </si>
  <si>
    <t>Saratoga Springs / Schenectady</t>
  </si>
  <si>
    <t>Saratoga / Schenectady</t>
  </si>
  <si>
    <t>U468</t>
  </si>
  <si>
    <t>U469</t>
  </si>
  <si>
    <t>U470</t>
  </si>
  <si>
    <t>Syracuse / Oswego</t>
  </si>
  <si>
    <t>Onondaga / Oswego</t>
  </si>
  <si>
    <t>U471</t>
  </si>
  <si>
    <t>Tarrytown / White Plains / New Rochelle</t>
  </si>
  <si>
    <t>Westchester</t>
  </si>
  <si>
    <t>U472</t>
  </si>
  <si>
    <t xml:space="preserve">Troy </t>
  </si>
  <si>
    <t>Rensselaer</t>
  </si>
  <si>
    <t>U473</t>
  </si>
  <si>
    <t>West Point</t>
  </si>
  <si>
    <t>U474</t>
  </si>
  <si>
    <t>OH</t>
  </si>
  <si>
    <t>Akron</t>
  </si>
  <si>
    <t>U475</t>
  </si>
  <si>
    <t>Canton</t>
  </si>
  <si>
    <t>Stark</t>
  </si>
  <si>
    <t>U476</t>
  </si>
  <si>
    <t>Cincinnati</t>
  </si>
  <si>
    <t>Hamilton / Clermont</t>
  </si>
  <si>
    <t>U477</t>
  </si>
  <si>
    <t>Cleveland</t>
  </si>
  <si>
    <t>Cuyahoga</t>
  </si>
  <si>
    <t>U478</t>
  </si>
  <si>
    <t>Columbus</t>
  </si>
  <si>
    <t>Franklin</t>
  </si>
  <si>
    <t>U479</t>
  </si>
  <si>
    <t>Dayton / Fairborn</t>
  </si>
  <si>
    <t>Greene / Darke / Montgomery</t>
  </si>
  <si>
    <t>U480</t>
  </si>
  <si>
    <t>Hamilton</t>
  </si>
  <si>
    <t>Butler / Warren</t>
  </si>
  <si>
    <t>U481</t>
  </si>
  <si>
    <t>Medina / Wooster</t>
  </si>
  <si>
    <t>Wayne / Medina</t>
  </si>
  <si>
    <t>U482</t>
  </si>
  <si>
    <t>Mentor</t>
  </si>
  <si>
    <t>U483</t>
  </si>
  <si>
    <t>Sandusky / Bellevue</t>
  </si>
  <si>
    <t>Erie /  Huron</t>
  </si>
  <si>
    <t>U484</t>
  </si>
  <si>
    <t>U485</t>
  </si>
  <si>
    <t>U486</t>
  </si>
  <si>
    <t>OK</t>
  </si>
  <si>
    <t>Oklahoma City</t>
  </si>
  <si>
    <t>Oklahoma</t>
  </si>
  <si>
    <t>U487</t>
  </si>
  <si>
    <t>OR</t>
  </si>
  <si>
    <t>Beaverton</t>
  </si>
  <si>
    <t>Washington</t>
  </si>
  <si>
    <t>U488</t>
  </si>
  <si>
    <t>Bend</t>
  </si>
  <si>
    <t>Deschutes</t>
  </si>
  <si>
    <t>U489</t>
  </si>
  <si>
    <t>U490</t>
  </si>
  <si>
    <t>U491</t>
  </si>
  <si>
    <t>Clackamas</t>
  </si>
  <si>
    <t>U492</t>
  </si>
  <si>
    <t>Eugene / Florence</t>
  </si>
  <si>
    <t>Lane</t>
  </si>
  <si>
    <t>U493</t>
  </si>
  <si>
    <t>Lincoln City</t>
  </si>
  <si>
    <t>Lincoln</t>
  </si>
  <si>
    <t>U494</t>
  </si>
  <si>
    <t>U495</t>
  </si>
  <si>
    <t>U496</t>
  </si>
  <si>
    <t>Multnomah</t>
  </si>
  <si>
    <t>U497</t>
  </si>
  <si>
    <t>U498</t>
  </si>
  <si>
    <t>U499</t>
  </si>
  <si>
    <t>Seaside</t>
  </si>
  <si>
    <t>Clatsop</t>
  </si>
  <si>
    <t>U500</t>
  </si>
  <si>
    <t>U501</t>
  </si>
  <si>
    <t>U502</t>
  </si>
  <si>
    <t>PA</t>
  </si>
  <si>
    <t>Allentown / Easton / Bethlehem</t>
  </si>
  <si>
    <t>Lehigh / Northampton</t>
  </si>
  <si>
    <t>U503</t>
  </si>
  <si>
    <t>Bucks</t>
  </si>
  <si>
    <t>U504</t>
  </si>
  <si>
    <t>Chester / Radnor / Essington</t>
  </si>
  <si>
    <t>Delaware</t>
  </si>
  <si>
    <t>U505</t>
  </si>
  <si>
    <t>U506</t>
  </si>
  <si>
    <t>Gettysburg</t>
  </si>
  <si>
    <t>Adams</t>
  </si>
  <si>
    <t>U507</t>
  </si>
  <si>
    <t>U508</t>
  </si>
  <si>
    <t>U509</t>
  </si>
  <si>
    <t>Harrisburg</t>
  </si>
  <si>
    <t>Dauphin County excluding Hershey</t>
  </si>
  <si>
    <t>U510</t>
  </si>
  <si>
    <t>Hershey</t>
  </si>
  <si>
    <t>U511</t>
  </si>
  <si>
    <t>U512</t>
  </si>
  <si>
    <t>U513</t>
  </si>
  <si>
    <t>U514</t>
  </si>
  <si>
    <t>Lancaster</t>
  </si>
  <si>
    <t>U515</t>
  </si>
  <si>
    <t>U516</t>
  </si>
  <si>
    <t>U517</t>
  </si>
  <si>
    <t>Malvern / Frazer / Berwyn</t>
  </si>
  <si>
    <t>Chester</t>
  </si>
  <si>
    <t>U518</t>
  </si>
  <si>
    <t>Montgomery</t>
  </si>
  <si>
    <t>U519</t>
  </si>
  <si>
    <t>Philadelphia</t>
  </si>
  <si>
    <t>U520</t>
  </si>
  <si>
    <t>U521</t>
  </si>
  <si>
    <t>U522</t>
  </si>
  <si>
    <t>U523</t>
  </si>
  <si>
    <t>Pittsburgh</t>
  </si>
  <si>
    <t>Allegheny</t>
  </si>
  <si>
    <t>U524</t>
  </si>
  <si>
    <t>Berks</t>
  </si>
  <si>
    <t>U525</t>
  </si>
  <si>
    <t xml:space="preserve">State College </t>
  </si>
  <si>
    <t>Centre</t>
  </si>
  <si>
    <t>U526</t>
  </si>
  <si>
    <t>RI</t>
  </si>
  <si>
    <t>East Greenwich / Warwick / North Kingstown</t>
  </si>
  <si>
    <t>Kent / Washington</t>
  </si>
  <si>
    <t>U527</t>
  </si>
  <si>
    <t>Jamestown / Middletown / Newport</t>
  </si>
  <si>
    <t xml:space="preserve">Newport </t>
  </si>
  <si>
    <t>U528</t>
  </si>
  <si>
    <t>U529</t>
  </si>
  <si>
    <t>U530</t>
  </si>
  <si>
    <t>U531</t>
  </si>
  <si>
    <t>Providence / Bristol</t>
  </si>
  <si>
    <t>U532</t>
  </si>
  <si>
    <t>SC</t>
  </si>
  <si>
    <t>Aiken</t>
  </si>
  <si>
    <t>U533</t>
  </si>
  <si>
    <t>Charleston</t>
  </si>
  <si>
    <t>Charleston / Berkeley / Dorchester</t>
  </si>
  <si>
    <t>U534</t>
  </si>
  <si>
    <t>U535</t>
  </si>
  <si>
    <t>U536</t>
  </si>
  <si>
    <t>U537</t>
  </si>
  <si>
    <t>U538</t>
  </si>
  <si>
    <t>Richland / Lexington</t>
  </si>
  <si>
    <t>U539</t>
  </si>
  <si>
    <t>Hilton Head</t>
  </si>
  <si>
    <t>Beaufort</t>
  </si>
  <si>
    <t>U540</t>
  </si>
  <si>
    <t>U541</t>
  </si>
  <si>
    <t>U542</t>
  </si>
  <si>
    <t>Myrtle Beach</t>
  </si>
  <si>
    <t>Horry</t>
  </si>
  <si>
    <t>U543</t>
  </si>
  <si>
    <t>U544</t>
  </si>
  <si>
    <t>U545</t>
  </si>
  <si>
    <t>U546</t>
  </si>
  <si>
    <t>SD</t>
  </si>
  <si>
    <t>Fall River / Custer</t>
  </si>
  <si>
    <t>U547</t>
  </si>
  <si>
    <t>U548</t>
  </si>
  <si>
    <t>U549</t>
  </si>
  <si>
    <t>U550</t>
  </si>
  <si>
    <t>Rapid City</t>
  </si>
  <si>
    <t>Pennington</t>
  </si>
  <si>
    <t>U551</t>
  </si>
  <si>
    <t>U552</t>
  </si>
  <si>
    <t>U553</t>
  </si>
  <si>
    <t xml:space="preserve">Sturgis / Spearfish </t>
  </si>
  <si>
    <t>Meade / Butte / Lawrence</t>
  </si>
  <si>
    <t>U554</t>
  </si>
  <si>
    <t>U555</t>
  </si>
  <si>
    <t>TN</t>
  </si>
  <si>
    <t>Brentwood / Franklin</t>
  </si>
  <si>
    <t>Williamson</t>
  </si>
  <si>
    <t>U556</t>
  </si>
  <si>
    <t xml:space="preserve">Chattanooga </t>
  </si>
  <si>
    <t>U557</t>
  </si>
  <si>
    <t>Knoxville</t>
  </si>
  <si>
    <t>U558</t>
  </si>
  <si>
    <t>Memphis</t>
  </si>
  <si>
    <t>Shelby</t>
  </si>
  <si>
    <t>U559</t>
  </si>
  <si>
    <t>Nashville</t>
  </si>
  <si>
    <t>Davidson</t>
  </si>
  <si>
    <t>U560</t>
  </si>
  <si>
    <t>U561</t>
  </si>
  <si>
    <t>U562</t>
  </si>
  <si>
    <t>TX</t>
  </si>
  <si>
    <t>Arlington / Fort Worth / Grapevine</t>
  </si>
  <si>
    <t>Tarrant County / City of Grapevine</t>
  </si>
  <si>
    <t>U563</t>
  </si>
  <si>
    <t>Austin</t>
  </si>
  <si>
    <t>Travis</t>
  </si>
  <si>
    <t>U564</t>
  </si>
  <si>
    <t>U565</t>
  </si>
  <si>
    <t>U566</t>
  </si>
  <si>
    <t>Big Spring</t>
  </si>
  <si>
    <t>U567</t>
  </si>
  <si>
    <t>U568</t>
  </si>
  <si>
    <t>U569</t>
  </si>
  <si>
    <t>College Station</t>
  </si>
  <si>
    <t>Brazos</t>
  </si>
  <si>
    <t>U570</t>
  </si>
  <si>
    <t>Corpus Christi</t>
  </si>
  <si>
    <t>Nueces</t>
  </si>
  <si>
    <t>U571</t>
  </si>
  <si>
    <t xml:space="preserve">Dallas </t>
  </si>
  <si>
    <t>U572</t>
  </si>
  <si>
    <t>U573</t>
  </si>
  <si>
    <t>U574</t>
  </si>
  <si>
    <t>U575</t>
  </si>
  <si>
    <t>Galveston</t>
  </si>
  <si>
    <t>U576</t>
  </si>
  <si>
    <t>U577</t>
  </si>
  <si>
    <t>U578</t>
  </si>
  <si>
    <t>Houston (L.B. Johnson Space Center)</t>
  </si>
  <si>
    <t>Montgomery / Fort Bend / Harris</t>
  </si>
  <si>
    <t>U579</t>
  </si>
  <si>
    <t>U580</t>
  </si>
  <si>
    <t>U581</t>
  </si>
  <si>
    <t>U582</t>
  </si>
  <si>
    <t>Pecos</t>
  </si>
  <si>
    <t>Reeves</t>
  </si>
  <si>
    <t>U583</t>
  </si>
  <si>
    <t>Plano</t>
  </si>
  <si>
    <t>Collin</t>
  </si>
  <si>
    <t>U584</t>
  </si>
  <si>
    <t xml:space="preserve">Round Rock </t>
  </si>
  <si>
    <t>U585</t>
  </si>
  <si>
    <t>San Antonio</t>
  </si>
  <si>
    <t>Bexar</t>
  </si>
  <si>
    <t>U586</t>
  </si>
  <si>
    <t>South Padre Island</t>
  </si>
  <si>
    <t>Cameron</t>
  </si>
  <si>
    <t>U587</t>
  </si>
  <si>
    <t>U588</t>
  </si>
  <si>
    <t>U589</t>
  </si>
  <si>
    <t>U590</t>
  </si>
  <si>
    <t>Waco</t>
  </si>
  <si>
    <t>McLennan</t>
  </si>
  <si>
    <t>U591</t>
  </si>
  <si>
    <t>UT</t>
  </si>
  <si>
    <t>Moab</t>
  </si>
  <si>
    <t>U592</t>
  </si>
  <si>
    <t>U593</t>
  </si>
  <si>
    <t>U594</t>
  </si>
  <si>
    <t>Park City</t>
  </si>
  <si>
    <t>U595</t>
  </si>
  <si>
    <t>U596</t>
  </si>
  <si>
    <t>U597</t>
  </si>
  <si>
    <t>Provo</t>
  </si>
  <si>
    <t>Utah</t>
  </si>
  <si>
    <t>U598</t>
  </si>
  <si>
    <t>Salt Lake City</t>
  </si>
  <si>
    <t>Salt Lake / Tooele</t>
  </si>
  <si>
    <t>U599</t>
  </si>
  <si>
    <t>U600</t>
  </si>
  <si>
    <t>U601</t>
  </si>
  <si>
    <t>VA</t>
  </si>
  <si>
    <t>Abingdon</t>
  </si>
  <si>
    <t>U602</t>
  </si>
  <si>
    <t>Blacksburg</t>
  </si>
  <si>
    <t>U603</t>
  </si>
  <si>
    <t>Charlottesville</t>
  </si>
  <si>
    <t>City of Charlottesville / Albemarle / Greene</t>
  </si>
  <si>
    <t>U604</t>
  </si>
  <si>
    <t>Loudoun</t>
  </si>
  <si>
    <t>U605</t>
  </si>
  <si>
    <t>Lynchburg</t>
  </si>
  <si>
    <t>Campbell / Lynchburg City</t>
  </si>
  <si>
    <t>U606</t>
  </si>
  <si>
    <t>City of Richmond</t>
  </si>
  <si>
    <t>U607</t>
  </si>
  <si>
    <t>U608</t>
  </si>
  <si>
    <t>U609</t>
  </si>
  <si>
    <t>Roanoke</t>
  </si>
  <si>
    <t>City limits of Roanoke</t>
  </si>
  <si>
    <t>U610</t>
  </si>
  <si>
    <t>Virginia Beach</t>
  </si>
  <si>
    <t>City of Virginia Beach</t>
  </si>
  <si>
    <t>U611</t>
  </si>
  <si>
    <t>U612</t>
  </si>
  <si>
    <t>U613</t>
  </si>
  <si>
    <t>Wallops Island</t>
  </si>
  <si>
    <t>Accomack</t>
  </si>
  <si>
    <t>U614</t>
  </si>
  <si>
    <t>U615</t>
  </si>
  <si>
    <t>U616</t>
  </si>
  <si>
    <t xml:space="preserve">Warrenton </t>
  </si>
  <si>
    <t>Fauquier</t>
  </si>
  <si>
    <t>U617</t>
  </si>
  <si>
    <t>Williamsburg / York</t>
  </si>
  <si>
    <t>James City / York Counties / City of Williamsburg</t>
  </si>
  <si>
    <t>U618</t>
  </si>
  <si>
    <t>U619</t>
  </si>
  <si>
    <t>U620</t>
  </si>
  <si>
    <t>VT</t>
  </si>
  <si>
    <t>Burlington / St. Albans / Middlebury</t>
  </si>
  <si>
    <t>Chittenden / Franklin / Addison</t>
  </si>
  <si>
    <t>U621</t>
  </si>
  <si>
    <t>U622</t>
  </si>
  <si>
    <t>U623</t>
  </si>
  <si>
    <t>Bennington</t>
  </si>
  <si>
    <t>U624</t>
  </si>
  <si>
    <t>U625</t>
  </si>
  <si>
    <t>U626</t>
  </si>
  <si>
    <t>Montpelier</t>
  </si>
  <si>
    <t>U627</t>
  </si>
  <si>
    <t xml:space="preserve">Stowe </t>
  </si>
  <si>
    <t>Lamoille</t>
  </si>
  <si>
    <t>U628</t>
  </si>
  <si>
    <t>White River Junction</t>
  </si>
  <si>
    <t>Windsor</t>
  </si>
  <si>
    <t>U629</t>
  </si>
  <si>
    <t>U630</t>
  </si>
  <si>
    <t>U631</t>
  </si>
  <si>
    <t>WA</t>
  </si>
  <si>
    <t>Everett / Lynnwood</t>
  </si>
  <si>
    <t>Snohomish</t>
  </si>
  <si>
    <t>U632</t>
  </si>
  <si>
    <t>U633</t>
  </si>
  <si>
    <t>U634</t>
  </si>
  <si>
    <t>Ocean Shores</t>
  </si>
  <si>
    <t>Grays Harbor</t>
  </si>
  <si>
    <t>U635</t>
  </si>
  <si>
    <t>U636</t>
  </si>
  <si>
    <t>U637</t>
  </si>
  <si>
    <t>Olympia / Tumwater</t>
  </si>
  <si>
    <t>Thurston</t>
  </si>
  <si>
    <t>U638</t>
  </si>
  <si>
    <t>U639</t>
  </si>
  <si>
    <t>U640</t>
  </si>
  <si>
    <t>Port Angeles / Port Townsend</t>
  </si>
  <si>
    <t>Clallam / Jefferson</t>
  </si>
  <si>
    <t>U641</t>
  </si>
  <si>
    <t>U642</t>
  </si>
  <si>
    <t>U643</t>
  </si>
  <si>
    <t>Richland / Pasco</t>
  </si>
  <si>
    <t>Benton / Franklin</t>
  </si>
  <si>
    <t>U644</t>
  </si>
  <si>
    <t>King</t>
  </si>
  <si>
    <t>U645</t>
  </si>
  <si>
    <t>U646</t>
  </si>
  <si>
    <t>Spokane</t>
  </si>
  <si>
    <t>U647</t>
  </si>
  <si>
    <t>Tacoma</t>
  </si>
  <si>
    <t>Pierce</t>
  </si>
  <si>
    <t>Clark / Cowlitz / Skamania</t>
  </si>
  <si>
    <t>WI</t>
  </si>
  <si>
    <t>Appleton</t>
  </si>
  <si>
    <t>Outagamie</t>
  </si>
  <si>
    <t>U652</t>
  </si>
  <si>
    <t>Brookfield / Racine</t>
  </si>
  <si>
    <t>Waukesha / Racine</t>
  </si>
  <si>
    <t>U653</t>
  </si>
  <si>
    <t>Madison</t>
  </si>
  <si>
    <t>Dane</t>
  </si>
  <si>
    <t>U654</t>
  </si>
  <si>
    <t>U655</t>
  </si>
  <si>
    <t>U656</t>
  </si>
  <si>
    <t>Milwaukee</t>
  </si>
  <si>
    <t>U657</t>
  </si>
  <si>
    <t>Sheboygan</t>
  </si>
  <si>
    <t xml:space="preserve">Sheboygan </t>
  </si>
  <si>
    <t>U658</t>
  </si>
  <si>
    <t>U659</t>
  </si>
  <si>
    <t>Sturgeon Bay</t>
  </si>
  <si>
    <t>Door</t>
  </si>
  <si>
    <t>Wisconsin Dells</t>
  </si>
  <si>
    <t>WV</t>
  </si>
  <si>
    <t>Kanawha</t>
  </si>
  <si>
    <t>Morgantown</t>
  </si>
  <si>
    <t>Monongalia</t>
  </si>
  <si>
    <t>Wheeling</t>
  </si>
  <si>
    <t>Ohio</t>
  </si>
  <si>
    <t>WY</t>
  </si>
  <si>
    <t>Cody</t>
  </si>
  <si>
    <t>Park</t>
  </si>
  <si>
    <t>Evanston / Rock Springs</t>
  </si>
  <si>
    <t>Sweetwater / Uinta</t>
  </si>
  <si>
    <t>Jackson / Pinedale</t>
  </si>
  <si>
    <t>Teton / Sublette</t>
  </si>
  <si>
    <t>REF notes/questions:</t>
  </si>
  <si>
    <t>Partner notes/answers:</t>
  </si>
  <si>
    <t>Annual Salary</t>
  </si>
  <si>
    <t>2019 RTEI ADVOCACY PARTNER PERSONNEL BUDGET</t>
  </si>
  <si>
    <t>RTEI %</t>
  </si>
  <si>
    <t>Total RTEI Staffing costs</t>
  </si>
  <si>
    <r>
      <t xml:space="preserve">REF Notes/Comments on Changes:
</t>
    </r>
    <r>
      <rPr>
        <sz val="11"/>
        <color theme="1"/>
        <rFont val="Calibri"/>
        <family val="2"/>
        <scheme val="minor"/>
      </rPr>
      <t>Reference Only</t>
    </r>
  </si>
  <si>
    <r>
      <rPr>
        <b/>
        <sz val="11"/>
        <color theme="1"/>
        <rFont val="Calibri"/>
        <family val="2"/>
        <scheme val="minor"/>
      </rPr>
      <t xml:space="preserve">Sub-grantee Notes/Answers:
</t>
    </r>
    <r>
      <rPr>
        <sz val="11"/>
        <color theme="1"/>
        <rFont val="Calibri"/>
        <family val="2"/>
        <scheme val="minor"/>
      </rPr>
      <t xml:space="preserve">Please provide responses and note here if you made a change in the workplan or budget </t>
    </r>
  </si>
  <si>
    <r>
      <t>REF Notes/Comments:</t>
    </r>
    <r>
      <rPr>
        <sz val="11"/>
        <color theme="1"/>
        <rFont val="Calibri"/>
        <family val="2"/>
        <scheme val="minor"/>
      </rPr>
      <t xml:space="preserve"> Reference Only</t>
    </r>
  </si>
  <si>
    <r>
      <rPr>
        <b/>
        <sz val="11"/>
        <color theme="1"/>
        <rFont val="Calibri"/>
        <family val="2"/>
        <scheme val="minor"/>
      </rPr>
      <t>Sub-grantee Notes/Answers:</t>
    </r>
    <r>
      <rPr>
        <sz val="11"/>
        <color theme="1"/>
        <rFont val="Calibri"/>
        <family val="2"/>
        <scheme val="minor"/>
      </rPr>
      <t xml:space="preserve">
Please provide responses and note here if you made a change in the workplan or budget </t>
    </r>
  </si>
  <si>
    <t>2019 RTEI Advocacy Partner budget</t>
  </si>
  <si>
    <t>Feb-Sept 2019</t>
  </si>
  <si>
    <t>Total Budget available (USD):</t>
  </si>
  <si>
    <r>
      <t>Total Budget available (</t>
    </r>
    <r>
      <rPr>
        <b/>
        <sz val="11"/>
        <color rgb="FFFF0000"/>
        <rFont val="Calibri"/>
        <family val="2"/>
        <scheme val="minor"/>
      </rPr>
      <t>LCA</t>
    </r>
    <r>
      <rPr>
        <b/>
        <sz val="11"/>
        <rFont val="Calibri"/>
        <family val="2"/>
        <scheme val="minor"/>
      </rPr>
      <t>):</t>
    </r>
  </si>
  <si>
    <r>
      <t xml:space="preserve">Exchange Rate as of </t>
    </r>
    <r>
      <rPr>
        <b/>
        <sz val="11"/>
        <color rgb="FFFF0000"/>
        <rFont val="Calibri"/>
        <family val="2"/>
        <scheme val="minor"/>
      </rPr>
      <t>MM/DD/YY</t>
    </r>
    <r>
      <rPr>
        <b/>
        <sz val="11"/>
        <rFont val="Calibri"/>
        <family val="2"/>
        <scheme val="minor"/>
      </rPr>
      <t xml:space="preserve"> (USD:</t>
    </r>
    <r>
      <rPr>
        <b/>
        <sz val="11"/>
        <color rgb="FFFF0000"/>
        <rFont val="Calibri"/>
        <family val="2"/>
        <scheme val="minor"/>
      </rPr>
      <t>LCA</t>
    </r>
    <r>
      <rPr>
        <b/>
        <sz val="11"/>
        <rFont val="Calibri"/>
        <family val="2"/>
        <scheme val="minor"/>
      </rPr>
      <t>):</t>
    </r>
  </si>
  <si>
    <t>Advocacy outreach meetings and events</t>
  </si>
  <si>
    <t>Materials / Supplies / Services</t>
  </si>
  <si>
    <t>Education and training Materials</t>
  </si>
  <si>
    <t>Indirect Budget (15%)</t>
  </si>
  <si>
    <t>Budget Amount</t>
  </si>
  <si>
    <t>Actual Expenses</t>
  </si>
  <si>
    <t>Balance</t>
  </si>
  <si>
    <t>Feb - Sept 2019 Actual expenses</t>
  </si>
  <si>
    <t>Spending %</t>
  </si>
  <si>
    <t>Total RTEI Staffing budget</t>
  </si>
  <si>
    <t>General information</t>
  </si>
  <si>
    <t>Related meeting costs/supplies include visas, venue, materials, catering, registration fees, etc.</t>
  </si>
  <si>
    <t>RELATED meeting costs/supplies</t>
  </si>
  <si>
    <t>Total meeting costs/supplies Budget Per Activity</t>
  </si>
  <si>
    <t>Materials / meeting costs/supplies / Services</t>
  </si>
  <si>
    <t>Meeting costs/supplies and services</t>
  </si>
  <si>
    <t>Type of Participants</t>
  </si>
  <si>
    <t>Government</t>
  </si>
  <si>
    <t>CSOs</t>
  </si>
  <si>
    <t>Staff</t>
  </si>
  <si>
    <t>Write in</t>
  </si>
  <si>
    <t>Volunteer</t>
  </si>
  <si>
    <t>Driver</t>
  </si>
  <si>
    <t>No. of Units/ Participants</t>
  </si>
  <si>
    <t>Travel</t>
  </si>
  <si>
    <t>Total months planned</t>
  </si>
  <si>
    <t>Actual Total Salary PAID (for the reporting period)</t>
  </si>
  <si>
    <t>Actual Fringe Benefits PAID (for the reporting period)</t>
  </si>
  <si>
    <t>Confirmed RTEI %</t>
  </si>
  <si>
    <t>REF (Under RTEI Donor Funding)</t>
  </si>
  <si>
    <t>Right to Education Index (RTEI)</t>
  </si>
  <si>
    <t>Personnel</t>
  </si>
  <si>
    <t>Grand Total Budget</t>
  </si>
  <si>
    <t>Budget Category</t>
  </si>
  <si>
    <t>This is NOT an operational cost</t>
  </si>
  <si>
    <t>This is an operational cost</t>
  </si>
  <si>
    <t>Total months worked</t>
  </si>
  <si>
    <r>
      <t xml:space="preserve">Please confirm this is </t>
    </r>
    <r>
      <rPr>
        <b/>
        <u/>
        <sz val="11"/>
        <color indexed="8"/>
        <rFont val="Calibri"/>
        <family val="2"/>
      </rPr>
      <t>NOT</t>
    </r>
    <r>
      <rPr>
        <b/>
        <sz val="11"/>
        <color indexed="8"/>
        <rFont val="Calibri"/>
        <family val="2"/>
      </rPr>
      <t xml:space="preserve"> an operational cost
</t>
    </r>
    <r>
      <rPr>
        <b/>
        <sz val="11"/>
        <color rgb="FFFF0000"/>
        <rFont val="Calibri"/>
        <family val="2"/>
      </rPr>
      <t>(NOTE: Operation costs are included in the 15% Indirect)</t>
    </r>
  </si>
  <si>
    <t xml:space="preserve">Please note the following key budgeting guidelines:
     - You may enter cost in your own currency or in USD. Contract and payments will be made in the currency used for budgeting. 
     - Complete both of the tabs for “2019 Activities budget” and “2019 Personnel budget-report.” Please fill out all of the yellow colored fields.
     - Staffing and supplies may be included as needed for the RTEI activities proposed. Any operational costs or finance-administration focused staff would not be included in the direct budget.
     - Indirect funding at 15% of total direct project budget is included to cover operational costs and finance-administration focused staff.
     - Staffing should indicate the % of total time that the person would focus on the RTEI activities during the designated period. 
     - Meeting costs should be sure that costs are consistently detailed based on number of participants. If different types of participants would incur different costing, this should be entered via separate rows according to the budget template.
     - REF requires that per diem and hotel rates be within the maximum USG rates. These 2018 USG rates are provided as a reference (2019 rates are not yet known).
     - For any questions on how to use the budget template, please email REF’s grants team Aldwyn Hamilton and Melor Suhaimi (ahamilton@results.org and msuhaimi@results.org).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</si>
</sst>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409]d\-mmm\-yy;@"/>
    <numFmt numFmtId="165" formatCode="&quot;$&quot;#,##0"/>
    <numFmt numFmtId="166" formatCode="&quot; &quot;* #,##0.00&quot; &quot;;&quot; &quot;* \(#,##0.00\);&quot; &quot;* &quot;-&quot;??&quot; &quot;"/>
    <numFmt numFmtId="167" formatCode="0.00000"/>
    <numFmt numFmtId="168" formatCode="&quot; &quot;* #,##0&quot; &quot;;&quot; &quot;* \(#,##0\);&quot; &quot;* &quot;-&quot;??&quot; &quot;"/>
    <numFmt numFmtId="169" formatCode="[$-409]mmm\-yy;@"/>
    <numFmt numFmtId="170" formatCode="_(&quot;$&quot;* #,##0_);_(&quot;$&quot;* \(#,##0\);_(&quot;$&quot;* &quot;-&quot;??_);_(@_)"/>
    <numFmt numFmtId="171" formatCode="[$-409]d\-mmm;@"/>
    <numFmt numFmtId="172" formatCode="mm/dd;@"/>
    <numFmt numFmtId="173" formatCode="_(* #,##0.000000_);_(* \(#,##0.000000\);_(* &quot;-&quot;??_);_(@_)"/>
  </numFmts>
  <fonts count="46">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indexed="8"/>
      <name val="Calibri"/>
      <family val="2"/>
    </font>
    <font>
      <sz val="10"/>
      <name val="Arial"/>
      <family val="2"/>
    </font>
    <font>
      <u/>
      <sz val="11"/>
      <color theme="10"/>
      <name val="Calibri"/>
      <family val="2"/>
      <scheme val="minor"/>
    </font>
    <font>
      <u/>
      <sz val="10"/>
      <color theme="10"/>
      <name val="Arial"/>
      <family val="2"/>
    </font>
    <font>
      <b/>
      <sz val="11"/>
      <name val="Calibri"/>
      <family val="2"/>
      <scheme val="minor"/>
    </font>
    <font>
      <i/>
      <sz val="11"/>
      <color theme="1"/>
      <name val="Calibri"/>
      <family val="2"/>
      <scheme val="minor"/>
    </font>
    <font>
      <sz val="11"/>
      <color rgb="FFFF0000"/>
      <name val="Calibri"/>
      <family val="2"/>
      <scheme val="minor"/>
    </font>
    <font>
      <b/>
      <sz val="11"/>
      <color theme="0"/>
      <name val="Calibri"/>
      <family val="2"/>
      <scheme val="minor"/>
    </font>
    <font>
      <b/>
      <sz val="11"/>
      <color rgb="FFFF0000"/>
      <name val="Calibri"/>
      <family val="2"/>
      <scheme val="minor"/>
    </font>
    <font>
      <i/>
      <sz val="11"/>
      <name val="Calibri"/>
      <family val="2"/>
      <scheme val="minor"/>
    </font>
    <font>
      <i/>
      <sz val="11"/>
      <color rgb="FFFF0000"/>
      <name val="Calibri"/>
      <family val="2"/>
      <scheme val="minor"/>
    </font>
    <font>
      <b/>
      <sz val="11"/>
      <color rgb="FFFFFF00"/>
      <name val="Calibri"/>
      <family val="2"/>
      <scheme val="minor"/>
    </font>
    <font>
      <b/>
      <sz val="10"/>
      <color rgb="FF000000"/>
      <name val="Verdana"/>
      <family val="2"/>
    </font>
    <font>
      <b/>
      <sz val="9"/>
      <color rgb="FF000000"/>
      <name val="Verdana"/>
      <family val="2"/>
    </font>
    <font>
      <sz val="9"/>
      <color rgb="FF000000"/>
      <name val="Verdana"/>
      <family val="2"/>
    </font>
    <font>
      <u/>
      <sz val="11"/>
      <color theme="10"/>
      <name val="Calibri"/>
      <family val="2"/>
    </font>
    <font>
      <u/>
      <sz val="10"/>
      <color indexed="12"/>
      <name val="Arial"/>
      <family val="2"/>
    </font>
    <font>
      <sz val="11"/>
      <color rgb="FF0070C0"/>
      <name val="Calibri"/>
      <family val="2"/>
      <scheme val="minor"/>
    </font>
    <font>
      <b/>
      <sz val="10"/>
      <color theme="0"/>
      <name val="Calibri"/>
      <family val="2"/>
      <scheme val="minor"/>
    </font>
    <font>
      <sz val="10"/>
      <color theme="1"/>
      <name val="Calibri"/>
      <family val="2"/>
      <scheme val="minor"/>
    </font>
    <font>
      <b/>
      <sz val="12"/>
      <name val="Calibri"/>
      <family val="2"/>
      <scheme val="minor"/>
    </font>
    <font>
      <b/>
      <sz val="10"/>
      <name val="Calibri"/>
      <family val="2"/>
      <scheme val="minor"/>
    </font>
    <font>
      <sz val="10"/>
      <name val="Calibri"/>
      <family val="2"/>
      <scheme val="minor"/>
    </font>
    <font>
      <b/>
      <sz val="10"/>
      <color theme="1"/>
      <name val="Calibri"/>
      <family val="2"/>
      <scheme val="minor"/>
    </font>
    <font>
      <sz val="11"/>
      <name val="Calibri"/>
      <family val="2"/>
    </font>
    <font>
      <b/>
      <sz val="11"/>
      <color rgb="FFC00000"/>
      <name val="Calibri"/>
      <family val="2"/>
      <scheme val="minor"/>
    </font>
    <font>
      <sz val="11"/>
      <color rgb="FFC00000"/>
      <name val="Calibri"/>
      <family val="2"/>
      <scheme val="minor"/>
    </font>
    <font>
      <b/>
      <sz val="11"/>
      <color indexed="8"/>
      <name val="Calibri"/>
      <family val="2"/>
    </font>
    <font>
      <u/>
      <sz val="11"/>
      <color theme="11"/>
      <name val="Calibri"/>
      <family val="2"/>
      <scheme val="minor"/>
    </font>
    <font>
      <sz val="11"/>
      <color rgb="FF000000"/>
      <name val="Calibri"/>
      <family val="2"/>
      <scheme val="minor"/>
    </font>
    <font>
      <sz val="11"/>
      <color rgb="FF000000"/>
      <name val="Calibri"/>
      <family val="2"/>
    </font>
    <font>
      <b/>
      <sz val="10"/>
      <color rgb="FFFFFFFF"/>
      <name val="Calibri"/>
      <family val="2"/>
    </font>
    <font>
      <b/>
      <sz val="10"/>
      <color theme="0"/>
      <name val="Calibri"/>
      <family val="3"/>
      <charset val="128"/>
      <scheme val="minor"/>
    </font>
    <font>
      <sz val="8"/>
      <color indexed="64"/>
      <name val="Arial"/>
      <family val="2"/>
    </font>
    <font>
      <sz val="9"/>
      <color indexed="64"/>
      <name val="Arial"/>
      <family val="2"/>
    </font>
    <font>
      <sz val="9"/>
      <name val="Arial"/>
      <family val="2"/>
    </font>
    <font>
      <b/>
      <sz val="16"/>
      <color theme="1"/>
      <name val="Calibri"/>
      <family val="2"/>
      <scheme val="minor"/>
    </font>
    <font>
      <b/>
      <sz val="11"/>
      <color rgb="FFBC5908"/>
      <name val="Calibri"/>
      <family val="2"/>
      <scheme val="minor"/>
    </font>
    <font>
      <b/>
      <sz val="18"/>
      <color theme="1"/>
      <name val="Calibri"/>
      <family val="2"/>
      <scheme val="minor"/>
    </font>
    <font>
      <b/>
      <sz val="11"/>
      <name val="Calibri"/>
      <family val="2"/>
    </font>
    <font>
      <b/>
      <sz val="11"/>
      <color rgb="FFFF0000"/>
      <name val="Calibri"/>
      <family val="2"/>
    </font>
    <font>
      <b/>
      <u/>
      <sz val="11"/>
      <color indexed="8"/>
      <name val="Calibri"/>
      <family val="2"/>
    </font>
  </fonts>
  <fills count="34">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99"/>
        <bgColor indexed="64"/>
      </patternFill>
    </fill>
    <fill>
      <patternFill patternType="solid">
        <fgColor rgb="FF00B05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rgb="FFFFFFCC"/>
        <bgColor indexed="64"/>
      </patternFill>
    </fill>
    <fill>
      <patternFill patternType="solid">
        <fgColor rgb="FF00B0F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DCDCDC"/>
        <bgColor indexed="64"/>
      </patternFill>
    </fill>
    <fill>
      <patternFill patternType="solid">
        <fgColor rgb="FFFFFFFF"/>
        <bgColor indexed="64"/>
      </patternFill>
    </fill>
    <fill>
      <patternFill patternType="solid">
        <fgColor rgb="FFF0F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5" tint="0.39997558519241921"/>
        <bgColor indexed="64"/>
      </patternFill>
    </fill>
    <fill>
      <patternFill patternType="mediumGray">
        <bgColor auto="1"/>
      </patternFill>
    </fill>
    <fill>
      <patternFill patternType="solid">
        <fgColor theme="6" tint="0.79998168889431442"/>
        <bgColor indexed="64"/>
      </patternFill>
    </fill>
    <fill>
      <patternFill patternType="solid">
        <fgColor rgb="FFFFFFD1"/>
        <bgColor indexed="64"/>
      </patternFill>
    </fill>
    <fill>
      <patternFill patternType="solid">
        <fgColor rgb="FFFFFFB3"/>
        <bgColor indexed="64"/>
      </patternFill>
    </fill>
    <fill>
      <patternFill patternType="solid">
        <fgColor rgb="FFFFFFBD"/>
        <bgColor indexed="64"/>
      </patternFill>
    </fill>
    <fill>
      <patternFill patternType="mediumGray">
        <bgColor rgb="FFFFFFBD"/>
      </patternFill>
    </fill>
    <fill>
      <patternFill patternType="solid">
        <fgColor theme="9" tint="0.79998168889431442"/>
        <bgColor indexed="64"/>
      </patternFill>
    </fill>
    <fill>
      <patternFill patternType="solid">
        <fgColor theme="4" tint="0.79998168889431442"/>
        <bgColor indexed="64"/>
      </patternFill>
    </fill>
  </fills>
  <borders count="6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style="medium">
        <color auto="1"/>
      </top>
      <bottom style="medium">
        <color auto="1"/>
      </bottom>
      <diagonal/>
    </border>
    <border>
      <left/>
      <right style="thin">
        <color auto="1"/>
      </right>
      <top style="thin">
        <color auto="1"/>
      </top>
      <bottom/>
      <diagonal/>
    </border>
    <border>
      <left style="thin">
        <color auto="1"/>
      </left>
      <right/>
      <top/>
      <bottom style="thin">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right/>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medium">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style="medium">
        <color auto="1"/>
      </right>
      <top style="medium">
        <color auto="1"/>
      </top>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style="medium">
        <color auto="1"/>
      </right>
      <top/>
      <bottom style="medium">
        <color auto="1"/>
      </bottom>
      <diagonal/>
    </border>
    <border>
      <left style="medium">
        <color indexed="64"/>
      </left>
      <right style="thin">
        <color auto="1"/>
      </right>
      <top style="medium">
        <color indexed="64"/>
      </top>
      <bottom style="thin">
        <color auto="1"/>
      </bottom>
      <diagonal/>
    </border>
    <border>
      <left style="medium">
        <color indexed="64"/>
      </left>
      <right style="medium">
        <color auto="1"/>
      </right>
      <top/>
      <bottom style="thin">
        <color auto="1"/>
      </bottom>
      <diagonal/>
    </border>
    <border>
      <left style="medium">
        <color indexed="64"/>
      </left>
      <right style="medium">
        <color auto="1"/>
      </right>
      <top style="thin">
        <color auto="1"/>
      </top>
      <bottom style="thin">
        <color auto="1"/>
      </bottom>
      <diagonal/>
    </border>
    <border>
      <left style="medium">
        <color indexed="64"/>
      </left>
      <right style="medium">
        <color auto="1"/>
      </right>
      <top style="thin">
        <color auto="1"/>
      </top>
      <bottom style="medium">
        <color auto="1"/>
      </bottom>
      <diagonal/>
    </border>
    <border>
      <left/>
      <right style="medium">
        <color auto="1"/>
      </right>
      <top/>
      <bottom style="medium">
        <color auto="1"/>
      </bottom>
      <diagonal/>
    </border>
    <border>
      <left style="thin">
        <color auto="1"/>
      </left>
      <right style="thin">
        <color indexed="64"/>
      </right>
      <top style="medium">
        <color auto="1"/>
      </top>
      <bottom style="thin">
        <color auto="1"/>
      </bottom>
      <diagonal/>
    </border>
    <border>
      <left style="medium">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style="thin">
        <color auto="1"/>
      </bottom>
      <diagonal/>
    </border>
  </borders>
  <cellStyleXfs count="68">
    <xf numFmtId="0" fontId="0" fillId="0" borderId="0"/>
    <xf numFmtId="43" fontId="1" fillId="0" borderId="0" applyFont="0" applyFill="0" applyBorder="0" applyAlignment="0" applyProtection="0"/>
    <xf numFmtId="9"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5" fillId="0" borderId="0" applyFont="0" applyFill="0" applyBorder="0" applyAlignment="0" applyProtection="0"/>
    <xf numFmtId="44" fontId="1" fillId="0" borderId="0" applyFont="0" applyFill="0" applyBorder="0" applyAlignment="0" applyProtection="0"/>
    <xf numFmtId="44" fontId="4" fillId="0" borderId="0" applyFont="0" applyFill="0" applyBorder="0" applyAlignment="0" applyProtection="0"/>
    <xf numFmtId="0" fontId="6" fillId="0" borderId="0" applyNumberFormat="0" applyFill="0" applyBorder="0" applyAlignment="0" applyProtection="0"/>
    <xf numFmtId="164" fontId="7" fillId="0" borderId="0" applyNumberFormat="0" applyFill="0" applyBorder="0" applyAlignment="0" applyProtection="0"/>
    <xf numFmtId="164" fontId="5" fillId="0" borderId="0"/>
    <xf numFmtId="164" fontId="5" fillId="0" borderId="0"/>
    <xf numFmtId="164" fontId="5" fillId="0" borderId="0"/>
    <xf numFmtId="0" fontId="1" fillId="0" borderId="0"/>
    <xf numFmtId="164" fontId="5" fillId="0" borderId="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19" fillId="0" borderId="0" applyNumberFormat="0" applyFill="0" applyBorder="0" applyAlignment="0" applyProtection="0">
      <alignment vertical="top"/>
      <protection locked="0"/>
    </xf>
    <xf numFmtId="164" fontId="20" fillId="0" borderId="0" applyNumberForma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164" fontId="7" fillId="0" borderId="0" applyNumberFormat="0" applyFill="0" applyBorder="0" applyAlignment="0" applyProtection="0"/>
    <xf numFmtId="9" fontId="4"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44" fontId="1" fillId="0" borderId="0" applyFont="0" applyFill="0" applyBorder="0" applyAlignment="0" applyProtection="0"/>
    <xf numFmtId="0" fontId="5" fillId="0" borderId="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4" fillId="0" borderId="0"/>
    <xf numFmtId="0" fontId="32" fillId="0" borderId="0" applyNumberFormat="0" applyFill="0" applyBorder="0" applyAlignment="0" applyProtection="0"/>
    <xf numFmtId="0" fontId="32" fillId="0" borderId="0" applyNumberFormat="0" applyFill="0" applyBorder="0" applyAlignment="0" applyProtection="0"/>
  </cellStyleXfs>
  <cellXfs count="587">
    <xf numFmtId="0" fontId="0" fillId="0" borderId="0" xfId="0"/>
    <xf numFmtId="4" fontId="3" fillId="0" borderId="1" xfId="0" applyNumberFormat="1" applyFont="1" applyFill="1" applyBorder="1" applyAlignment="1">
      <alignment horizontal="center" vertical="center"/>
    </xf>
    <xf numFmtId="4" fontId="0" fillId="0" borderId="1" xfId="0" applyNumberFormat="1" applyFill="1" applyBorder="1" applyAlignment="1">
      <alignment horizontal="center" vertical="center"/>
    </xf>
    <xf numFmtId="4" fontId="0" fillId="0" borderId="1" xfId="0" applyNumberFormat="1" applyFill="1" applyBorder="1" applyAlignment="1">
      <alignment horizontal="center"/>
    </xf>
    <xf numFmtId="9" fontId="2" fillId="0" borderId="1" xfId="2" applyFont="1" applyFill="1" applyBorder="1" applyAlignment="1">
      <alignment horizontal="center" vertical="center" wrapText="1"/>
    </xf>
    <xf numFmtId="0" fontId="0" fillId="0" borderId="1" xfId="0" applyFill="1" applyBorder="1" applyAlignment="1">
      <alignment wrapText="1"/>
    </xf>
    <xf numFmtId="0" fontId="2" fillId="0" borderId="1" xfId="0" applyFont="1" applyBorder="1"/>
    <xf numFmtId="43" fontId="0" fillId="0" borderId="0" xfId="1" applyFont="1"/>
    <xf numFmtId="0" fontId="0" fillId="0" borderId="0" xfId="0"/>
    <xf numFmtId="0" fontId="0" fillId="0" borderId="0" xfId="0"/>
    <xf numFmtId="0" fontId="0" fillId="4" borderId="0" xfId="0" applyFill="1"/>
    <xf numFmtId="0" fontId="0" fillId="0" borderId="0" xfId="0" applyAlignment="1">
      <alignment horizontal="left"/>
    </xf>
    <xf numFmtId="0" fontId="0" fillId="7" borderId="0" xfId="0" applyFill="1" applyAlignment="1">
      <alignment horizontal="center" wrapText="1"/>
    </xf>
    <xf numFmtId="0" fontId="0" fillId="7" borderId="8" xfId="0" applyFill="1" applyBorder="1" applyAlignment="1">
      <alignment horizontal="center" wrapText="1"/>
    </xf>
    <xf numFmtId="9" fontId="0" fillId="0" borderId="1" xfId="0" applyNumberFormat="1" applyBorder="1" applyAlignment="1">
      <alignment horizontal="left"/>
    </xf>
    <xf numFmtId="9" fontId="2" fillId="0" borderId="1" xfId="2" applyFont="1" applyBorder="1" applyAlignment="1">
      <alignment horizontal="center" vertical="center" wrapText="1"/>
    </xf>
    <xf numFmtId="0" fontId="10" fillId="0" borderId="0" xfId="0" applyFont="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8" borderId="1" xfId="0" applyFont="1" applyFill="1" applyBorder="1" applyAlignment="1">
      <alignment horizontal="center" vertical="center"/>
    </xf>
    <xf numFmtId="4" fontId="2" fillId="8" borderId="1" xfId="0" applyNumberFormat="1"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2" fillId="0" borderId="1" xfId="0" applyFont="1" applyBorder="1" applyAlignment="1">
      <alignment horizontal="left" vertical="center" wrapText="1"/>
    </xf>
    <xf numFmtId="0" fontId="2" fillId="10" borderId="3" xfId="0" applyFont="1" applyFill="1" applyBorder="1" applyAlignment="1">
      <alignment horizontal="center" vertical="center"/>
    </xf>
    <xf numFmtId="0" fontId="2" fillId="10" borderId="15" xfId="0" applyFont="1" applyFill="1" applyBorder="1" applyAlignment="1">
      <alignment horizontal="center" vertical="center"/>
    </xf>
    <xf numFmtId="0" fontId="2" fillId="9" borderId="1" xfId="0" applyFont="1" applyFill="1" applyBorder="1" applyAlignment="1">
      <alignment horizontal="center" vertical="center"/>
    </xf>
    <xf numFmtId="0" fontId="11" fillId="12" borderId="1" xfId="0" applyFont="1" applyFill="1" applyBorder="1" applyAlignment="1">
      <alignment wrapText="1"/>
    </xf>
    <xf numFmtId="0" fontId="11" fillId="12" borderId="1" xfId="0" applyFont="1" applyFill="1" applyBorder="1"/>
    <xf numFmtId="0" fontId="11" fillId="12" borderId="1" xfId="0" applyFont="1" applyFill="1" applyBorder="1" applyAlignment="1">
      <alignment horizontal="center" vertical="center" wrapText="1"/>
    </xf>
    <xf numFmtId="4" fontId="11" fillId="12" borderId="1" xfId="0" applyNumberFormat="1" applyFont="1" applyFill="1" applyBorder="1" applyAlignment="1">
      <alignment horizontal="center" vertical="center" wrapText="1"/>
    </xf>
    <xf numFmtId="9" fontId="11" fillId="12" borderId="1" xfId="2" applyFont="1" applyFill="1" applyBorder="1" applyAlignment="1">
      <alignment horizontal="center" vertical="center" wrapText="1"/>
    </xf>
    <xf numFmtId="0" fontId="12" fillId="12" borderId="1" xfId="0" applyFont="1" applyFill="1" applyBorder="1" applyAlignment="1">
      <alignment horizontal="left" vertical="center" wrapText="1"/>
    </xf>
    <xf numFmtId="3" fontId="11" fillId="12" borderId="1" xfId="0" applyNumberFormat="1" applyFont="1" applyFill="1" applyBorder="1" applyAlignment="1">
      <alignment horizontal="center" vertical="center"/>
    </xf>
    <xf numFmtId="3" fontId="11" fillId="12" borderId="5" xfId="0" applyNumberFormat="1" applyFont="1" applyFill="1" applyBorder="1" applyAlignment="1">
      <alignment horizontal="center" vertical="center"/>
    </xf>
    <xf numFmtId="0" fontId="3" fillId="0" borderId="1" xfId="0" applyFont="1" applyBorder="1" applyAlignment="1">
      <alignment horizontal="left" vertical="center" wrapText="1"/>
    </xf>
    <xf numFmtId="0" fontId="1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13" borderId="1" xfId="0" applyFont="1" applyFill="1" applyBorder="1" applyAlignment="1">
      <alignment horizontal="center" vertical="center"/>
    </xf>
    <xf numFmtId="4" fontId="3" fillId="0" borderId="1" xfId="0" applyNumberFormat="1" applyFont="1" applyBorder="1" applyAlignment="1">
      <alignment horizontal="center" vertical="center"/>
    </xf>
    <xf numFmtId="4" fontId="3" fillId="11" borderId="1" xfId="0" applyNumberFormat="1" applyFont="1" applyFill="1" applyBorder="1" applyAlignment="1">
      <alignment horizontal="center" vertical="center"/>
    </xf>
    <xf numFmtId="0" fontId="3" fillId="0" borderId="1" xfId="0" applyFont="1" applyBorder="1" applyAlignment="1">
      <alignment horizontal="center" vertical="center"/>
    </xf>
    <xf numFmtId="4" fontId="8" fillId="10" borderId="1" xfId="0" applyNumberFormat="1" applyFont="1" applyFill="1" applyBorder="1" applyAlignment="1">
      <alignment horizontal="center" vertical="center"/>
    </xf>
    <xf numFmtId="9" fontId="3" fillId="0" borderId="1" xfId="2" applyFont="1" applyBorder="1" applyAlignment="1">
      <alignment horizontal="center" vertical="center"/>
    </xf>
    <xf numFmtId="3" fontId="3" fillId="10" borderId="1" xfId="0" applyNumberFormat="1" applyFont="1" applyFill="1" applyBorder="1" applyAlignment="1">
      <alignment horizontal="center" vertical="center"/>
    </xf>
    <xf numFmtId="3" fontId="8" fillId="9" borderId="1" xfId="0" applyNumberFormat="1" applyFont="1" applyFill="1" applyBorder="1" applyAlignment="1">
      <alignment horizontal="center" vertical="center"/>
    </xf>
    <xf numFmtId="0" fontId="3" fillId="0"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0" borderId="3" xfId="0" applyFont="1" applyFill="1" applyBorder="1" applyAlignment="1">
      <alignment vertical="center" wrapText="1"/>
    </xf>
    <xf numFmtId="0" fontId="3" fillId="0" borderId="1" xfId="0" applyFont="1" applyFill="1" applyBorder="1" applyAlignment="1">
      <alignment horizontal="center" vertical="center" wrapText="1"/>
    </xf>
    <xf numFmtId="0" fontId="3" fillId="14" borderId="1" xfId="0" applyFont="1" applyFill="1" applyBorder="1" applyAlignment="1">
      <alignment horizontal="center" vertical="center"/>
    </xf>
    <xf numFmtId="3" fontId="3" fillId="7" borderId="1" xfId="0" applyNumberFormat="1" applyFont="1" applyFill="1" applyBorder="1" applyAlignment="1">
      <alignment horizontal="center" vertical="center"/>
    </xf>
    <xf numFmtId="0" fontId="3" fillId="0" borderId="4" xfId="0" applyFont="1" applyFill="1" applyBorder="1" applyAlignment="1">
      <alignment horizontal="center" vertical="center" wrapText="1"/>
    </xf>
    <xf numFmtId="0" fontId="3" fillId="4" borderId="1" xfId="0" applyFont="1" applyFill="1" applyBorder="1" applyAlignment="1">
      <alignment horizontal="center" vertical="center"/>
    </xf>
    <xf numFmtId="43" fontId="13" fillId="0" borderId="1" xfId="0" applyNumberFormat="1" applyFont="1" applyFill="1" applyBorder="1" applyAlignment="1">
      <alignment horizontal="center" vertical="center"/>
    </xf>
    <xf numFmtId="0" fontId="8" fillId="3" borderId="1" xfId="0" applyFont="1" applyFill="1" applyBorder="1" applyAlignment="1">
      <alignment horizontal="left" vertical="center"/>
    </xf>
    <xf numFmtId="0" fontId="1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4" fontId="3" fillId="3" borderId="1" xfId="0" applyNumberFormat="1" applyFont="1" applyFill="1" applyBorder="1" applyAlignment="1">
      <alignment horizontal="center" vertical="center"/>
    </xf>
    <xf numFmtId="4" fontId="8" fillId="3" borderId="1" xfId="0" applyNumberFormat="1" applyFont="1" applyFill="1" applyBorder="1" applyAlignment="1">
      <alignment horizontal="center" vertical="center"/>
    </xf>
    <xf numFmtId="9" fontId="3" fillId="3" borderId="1" xfId="2" applyFont="1" applyFill="1" applyBorder="1" applyAlignment="1">
      <alignment horizontal="center" vertical="center"/>
    </xf>
    <xf numFmtId="0" fontId="3" fillId="3" borderId="1" xfId="0" applyFont="1" applyFill="1" applyBorder="1" applyAlignment="1">
      <alignment horizontal="left" vertical="center" wrapText="1"/>
    </xf>
    <xf numFmtId="3" fontId="3" fillId="3" borderId="1" xfId="0" applyNumberFormat="1" applyFont="1" applyFill="1" applyBorder="1" applyAlignment="1">
      <alignment horizontal="center" vertical="center"/>
    </xf>
    <xf numFmtId="3" fontId="8" fillId="3" borderId="1" xfId="0" applyNumberFormat="1" applyFont="1" applyFill="1" applyBorder="1" applyAlignment="1">
      <alignment horizontal="center" vertical="center"/>
    </xf>
    <xf numFmtId="0" fontId="8" fillId="12" borderId="1" xfId="0" applyFont="1" applyFill="1" applyBorder="1" applyAlignment="1">
      <alignment wrapText="1"/>
    </xf>
    <xf numFmtId="0" fontId="8" fillId="12" borderId="1" xfId="0" applyFont="1" applyFill="1" applyBorder="1"/>
    <xf numFmtId="0" fontId="8" fillId="12" borderId="1" xfId="0" applyFont="1" applyFill="1" applyBorder="1" applyAlignment="1">
      <alignment horizontal="center" vertical="center" wrapText="1"/>
    </xf>
    <xf numFmtId="4" fontId="8" fillId="12" borderId="1" xfId="0" applyNumberFormat="1" applyFont="1" applyFill="1" applyBorder="1" applyAlignment="1">
      <alignment horizontal="center" vertical="center" wrapText="1"/>
    </xf>
    <xf numFmtId="9" fontId="8" fillId="12" borderId="1" xfId="2" applyFont="1" applyFill="1" applyBorder="1" applyAlignment="1">
      <alignment horizontal="center" vertical="center" wrapText="1"/>
    </xf>
    <xf numFmtId="0" fontId="8" fillId="12" borderId="1" xfId="0" applyFont="1" applyFill="1" applyBorder="1" applyAlignment="1">
      <alignment horizontal="left" vertical="center" wrapText="1"/>
    </xf>
    <xf numFmtId="3" fontId="8" fillId="12" borderId="1" xfId="0" applyNumberFormat="1" applyFont="1" applyFill="1" applyBorder="1" applyAlignment="1">
      <alignment horizontal="center" vertical="center"/>
    </xf>
    <xf numFmtId="3" fontId="8" fillId="12" borderId="5" xfId="0" applyNumberFormat="1" applyFont="1" applyFill="1" applyBorder="1" applyAlignment="1">
      <alignment horizontal="center" vertical="center"/>
    </xf>
    <xf numFmtId="0" fontId="3" fillId="0" borderId="1" xfId="0" applyFont="1" applyBorder="1"/>
    <xf numFmtId="0" fontId="3" fillId="0" borderId="1" xfId="0" applyFont="1" applyBorder="1" applyAlignment="1">
      <alignment wrapText="1"/>
    </xf>
    <xf numFmtId="0" fontId="3" fillId="13" borderId="1" xfId="0" applyFont="1" applyFill="1" applyBorder="1"/>
    <xf numFmtId="0" fontId="3" fillId="0" borderId="1" xfId="0" applyFont="1" applyBorder="1" applyAlignment="1">
      <alignment horizontal="left" wrapText="1"/>
    </xf>
    <xf numFmtId="0" fontId="3" fillId="0" borderId="0" xfId="0" applyFont="1" applyAlignment="1">
      <alignment wrapText="1"/>
    </xf>
    <xf numFmtId="0" fontId="3" fillId="0" borderId="0" xfId="0" applyFont="1"/>
    <xf numFmtId="0" fontId="3" fillId="0" borderId="0" xfId="0" applyFont="1" applyAlignment="1">
      <alignment horizontal="center" vertical="center" wrapText="1"/>
    </xf>
    <xf numFmtId="0" fontId="3" fillId="8" borderId="0" xfId="0" applyFont="1" applyFill="1"/>
    <xf numFmtId="4" fontId="3" fillId="0" borderId="0" xfId="0" applyNumberFormat="1" applyFont="1" applyAlignment="1">
      <alignment horizontal="center" vertical="center"/>
    </xf>
    <xf numFmtId="0" fontId="3" fillId="0" borderId="0" xfId="0" applyFont="1" applyAlignment="1">
      <alignment horizontal="center" vertical="center"/>
    </xf>
    <xf numFmtId="9" fontId="3" fillId="0" borderId="0" xfId="2" applyFont="1" applyAlignment="1">
      <alignment horizontal="center" vertical="center"/>
    </xf>
    <xf numFmtId="0" fontId="3" fillId="0" borderId="0" xfId="0" applyFont="1" applyAlignment="1">
      <alignment horizontal="left" wrapText="1"/>
    </xf>
    <xf numFmtId="0" fontId="0" fillId="6" borderId="15"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10" fillId="0" borderId="0" xfId="0" applyFont="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xf>
    <xf numFmtId="4" fontId="2" fillId="8" borderId="1" xfId="0" applyNumberFormat="1" applyFont="1" applyFill="1" applyBorder="1" applyAlignment="1">
      <alignment horizontal="center" vertical="center"/>
    </xf>
    <xf numFmtId="4" fontId="2" fillId="0" borderId="1" xfId="0" applyNumberFormat="1" applyFont="1" applyFill="1" applyBorder="1" applyAlignment="1">
      <alignment horizontal="center" vertical="center" wrapText="1"/>
    </xf>
    <xf numFmtId="0" fontId="12" fillId="0" borderId="1" xfId="0" applyFont="1" applyBorder="1" applyAlignment="1">
      <alignment horizontal="center" vertical="center" wrapText="1"/>
    </xf>
    <xf numFmtId="0" fontId="2" fillId="15" borderId="3" xfId="0" applyFont="1" applyFill="1" applyBorder="1" applyAlignment="1">
      <alignment horizontal="center" vertical="center"/>
    </xf>
    <xf numFmtId="0" fontId="2" fillId="15" borderId="15" xfId="0" applyFont="1" applyFill="1" applyBorder="1" applyAlignment="1">
      <alignment horizontal="center" vertical="center"/>
    </xf>
    <xf numFmtId="0" fontId="2" fillId="16" borderId="1" xfId="0" applyFont="1" applyFill="1" applyBorder="1" applyAlignment="1">
      <alignment horizontal="center" vertical="center"/>
    </xf>
    <xf numFmtId="0" fontId="11" fillId="17" borderId="1" xfId="0" applyFont="1" applyFill="1" applyBorder="1" applyAlignment="1">
      <alignment wrapText="1"/>
    </xf>
    <xf numFmtId="0" fontId="11" fillId="17" borderId="1" xfId="0" applyFont="1" applyFill="1" applyBorder="1"/>
    <xf numFmtId="4" fontId="11" fillId="17" borderId="1" xfId="0" applyNumberFormat="1" applyFont="1" applyFill="1" applyBorder="1" applyAlignment="1">
      <alignment horizontal="center"/>
    </xf>
    <xf numFmtId="0" fontId="11" fillId="17" borderId="1" xfId="0" applyFont="1" applyFill="1" applyBorder="1" applyAlignment="1">
      <alignment horizontal="center"/>
    </xf>
    <xf numFmtId="9" fontId="11" fillId="17" borderId="1" xfId="2" applyFont="1" applyFill="1" applyBorder="1" applyAlignment="1">
      <alignment horizontal="center" vertical="center"/>
    </xf>
    <xf numFmtId="0" fontId="10" fillId="0" borderId="1" xfId="0" applyFont="1" applyFill="1" applyBorder="1" applyAlignment="1">
      <alignment wrapText="1"/>
    </xf>
    <xf numFmtId="0" fontId="11" fillId="0" borderId="0" xfId="0" applyFont="1"/>
    <xf numFmtId="0" fontId="10" fillId="0" borderId="1" xfId="0" applyFont="1" applyBorder="1" applyAlignment="1">
      <alignment horizontal="left" vertical="center" wrapText="1"/>
    </xf>
    <xf numFmtId="0" fontId="14" fillId="0" borderId="1" xfId="0" applyFont="1" applyFill="1" applyBorder="1" applyAlignment="1">
      <alignment horizontal="center" vertical="center" wrapText="1"/>
    </xf>
    <xf numFmtId="0" fontId="10" fillId="13" borderId="1" xfId="0" applyFont="1" applyFill="1" applyBorder="1" applyAlignment="1">
      <alignment horizontal="center"/>
    </xf>
    <xf numFmtId="4" fontId="10" fillId="0" borderId="1" xfId="0" applyNumberFormat="1" applyFont="1" applyFill="1" applyBorder="1" applyAlignment="1">
      <alignment horizontal="center"/>
    </xf>
    <xf numFmtId="0" fontId="10" fillId="0" borderId="1" xfId="0" applyFont="1" applyFill="1" applyBorder="1" applyAlignment="1">
      <alignment horizontal="center"/>
    </xf>
    <xf numFmtId="4" fontId="10" fillId="18" borderId="1" xfId="0" applyNumberFormat="1" applyFont="1" applyFill="1" applyBorder="1" applyAlignment="1">
      <alignment horizontal="center"/>
    </xf>
    <xf numFmtId="9" fontId="10" fillId="0" borderId="1" xfId="2" applyFont="1" applyFill="1" applyBorder="1" applyAlignment="1">
      <alignment horizontal="center" vertical="center"/>
    </xf>
    <xf numFmtId="4" fontId="10" fillId="15" borderId="1" xfId="0" applyNumberFormat="1" applyFont="1" applyFill="1" applyBorder="1" applyAlignment="1">
      <alignment horizontal="center" vertical="center"/>
    </xf>
    <xf numFmtId="4" fontId="10" fillId="16" borderId="1" xfId="0" applyNumberFormat="1" applyFont="1" applyFill="1" applyBorder="1" applyAlignment="1">
      <alignment horizontal="center" vertical="center"/>
    </xf>
    <xf numFmtId="0" fontId="10" fillId="0" borderId="0" xfId="0" applyFont="1"/>
    <xf numFmtId="0" fontId="0" fillId="2" borderId="1" xfId="0" applyFill="1" applyBorder="1" applyAlignment="1">
      <alignment horizontal="left" vertical="center" wrapText="1"/>
    </xf>
    <xf numFmtId="43" fontId="9" fillId="2" borderId="1" xfId="0" applyNumberFormat="1" applyFont="1" applyFill="1" applyBorder="1" applyAlignment="1">
      <alignment horizontal="center" vertical="center"/>
    </xf>
    <xf numFmtId="0" fontId="0" fillId="2" borderId="1" xfId="0" applyFill="1" applyBorder="1" applyAlignment="1">
      <alignment horizontal="center"/>
    </xf>
    <xf numFmtId="4" fontId="0" fillId="2" borderId="1" xfId="0" applyNumberFormat="1" applyFill="1" applyBorder="1" applyAlignment="1">
      <alignment horizontal="center"/>
    </xf>
    <xf numFmtId="9" fontId="0" fillId="2" borderId="1" xfId="2" applyFont="1" applyFill="1" applyBorder="1" applyAlignment="1">
      <alignment horizontal="center" vertical="center"/>
    </xf>
    <xf numFmtId="0" fontId="10" fillId="2" borderId="1" xfId="0" applyFont="1" applyFill="1" applyBorder="1" applyAlignment="1">
      <alignment horizontal="center" vertical="center"/>
    </xf>
    <xf numFmtId="4" fontId="0" fillId="2" borderId="1" xfId="0" applyNumberFormat="1" applyFill="1" applyBorder="1" applyAlignment="1">
      <alignment horizontal="center" vertical="center"/>
    </xf>
    <xf numFmtId="0" fontId="0" fillId="2" borderId="0" xfId="0" applyFill="1"/>
    <xf numFmtId="0" fontId="0" fillId="0" borderId="1" xfId="0" applyBorder="1" applyAlignment="1">
      <alignment horizontal="left" vertical="center" wrapText="1"/>
    </xf>
    <xf numFmtId="43" fontId="9" fillId="0" borderId="1" xfId="0" applyNumberFormat="1" applyFont="1" applyFill="1" applyBorder="1" applyAlignment="1">
      <alignment horizontal="center" vertical="center"/>
    </xf>
    <xf numFmtId="0" fontId="0" fillId="13" borderId="1" xfId="0" applyFill="1" applyBorder="1" applyAlignment="1">
      <alignment horizontal="center"/>
    </xf>
    <xf numFmtId="0" fontId="0" fillId="14" borderId="1" xfId="0" applyFill="1" applyBorder="1" applyAlignment="1">
      <alignment horizontal="center"/>
    </xf>
    <xf numFmtId="4" fontId="0" fillId="18" borderId="1" xfId="0" applyNumberFormat="1" applyFill="1" applyBorder="1" applyAlignment="1">
      <alignment horizontal="center"/>
    </xf>
    <xf numFmtId="9" fontId="0" fillId="0" borderId="1" xfId="2" applyFont="1" applyFill="1" applyBorder="1" applyAlignment="1">
      <alignment horizontal="center" vertical="center"/>
    </xf>
    <xf numFmtId="0" fontId="10" fillId="14" borderId="1" xfId="0" applyFont="1" applyFill="1" applyBorder="1" applyAlignment="1">
      <alignment horizontal="center" vertical="center"/>
    </xf>
    <xf numFmtId="4" fontId="0" fillId="15" borderId="1" xfId="0" applyNumberFormat="1" applyFill="1" applyBorder="1" applyAlignment="1">
      <alignment horizontal="center" vertical="center"/>
    </xf>
    <xf numFmtId="4" fontId="0" fillId="16" borderId="1" xfId="0" applyNumberFormat="1" applyFill="1" applyBorder="1" applyAlignment="1">
      <alignment horizontal="center" vertical="center"/>
    </xf>
    <xf numFmtId="0" fontId="15" fillId="3" borderId="1" xfId="0" applyFont="1" applyFill="1" applyBorder="1" applyAlignment="1"/>
    <xf numFmtId="0" fontId="9" fillId="3" borderId="1" xfId="0" applyFont="1" applyFill="1" applyBorder="1" applyAlignment="1">
      <alignment horizontal="center" vertical="center" wrapText="1"/>
    </xf>
    <xf numFmtId="0" fontId="0" fillId="3" borderId="1" xfId="0" applyFill="1" applyBorder="1" applyAlignment="1">
      <alignment horizontal="center"/>
    </xf>
    <xf numFmtId="4" fontId="0" fillId="3" borderId="1" xfId="0" applyNumberFormat="1" applyFill="1" applyBorder="1" applyAlignment="1">
      <alignment horizontal="center"/>
    </xf>
    <xf numFmtId="9" fontId="0" fillId="3" borderId="1" xfId="2" applyFont="1" applyFill="1" applyBorder="1" applyAlignment="1">
      <alignment horizontal="center" vertical="center"/>
    </xf>
    <xf numFmtId="0" fontId="10" fillId="3" borderId="1" xfId="0" applyFont="1" applyFill="1" applyBorder="1" applyAlignment="1">
      <alignment wrapText="1"/>
    </xf>
    <xf numFmtId="4" fontId="0" fillId="3" borderId="1" xfId="0" applyNumberFormat="1" applyFill="1" applyBorder="1" applyAlignment="1">
      <alignment horizontal="center" vertical="center"/>
    </xf>
    <xf numFmtId="0" fontId="12" fillId="17" borderId="1" xfId="0" applyFont="1" applyFill="1" applyBorder="1" applyAlignment="1">
      <alignment wrapText="1"/>
    </xf>
    <xf numFmtId="0" fontId="9" fillId="0" borderId="1" xfId="0" applyFont="1" applyFill="1" applyBorder="1" applyAlignment="1">
      <alignment horizontal="center" vertical="center" wrapText="1"/>
    </xf>
    <xf numFmtId="0" fontId="0" fillId="0" borderId="1" xfId="0" applyFill="1" applyBorder="1" applyAlignment="1">
      <alignment horizontal="center"/>
    </xf>
    <xf numFmtId="0" fontId="10" fillId="14" borderId="1" xfId="0" applyFont="1" applyFill="1" applyBorder="1" applyAlignment="1">
      <alignment wrapText="1"/>
    </xf>
    <xf numFmtId="0" fontId="10" fillId="0" borderId="1" xfId="0" applyFont="1" applyFill="1" applyBorder="1" applyAlignment="1">
      <alignment horizontal="left" vertical="center" wrapText="1"/>
    </xf>
    <xf numFmtId="0" fontId="10" fillId="14" borderId="1" xfId="0" applyFont="1" applyFill="1" applyBorder="1" applyAlignment="1">
      <alignment horizontal="center"/>
    </xf>
    <xf numFmtId="4" fontId="10" fillId="7" borderId="1" xfId="0" applyNumberFormat="1" applyFont="1" applyFill="1" applyBorder="1" applyAlignment="1">
      <alignment horizontal="center" vertical="center"/>
    </xf>
    <xf numFmtId="9" fontId="10" fillId="7" borderId="1" xfId="2" applyFont="1" applyFill="1" applyBorder="1" applyAlignment="1">
      <alignment horizontal="center" vertical="center"/>
    </xf>
    <xf numFmtId="0" fontId="0" fillId="4" borderId="1" xfId="0" applyFill="1" applyBorder="1" applyAlignment="1">
      <alignment horizontal="center"/>
    </xf>
    <xf numFmtId="0" fontId="0"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0" fillId="0" borderId="0" xfId="0" applyAlignment="1">
      <alignment vertical="top"/>
    </xf>
    <xf numFmtId="0" fontId="17" fillId="19" borderId="16" xfId="0" applyFont="1" applyFill="1" applyBorder="1" applyAlignment="1">
      <alignment horizontal="center" vertical="center" wrapText="1"/>
    </xf>
    <xf numFmtId="0" fontId="18" fillId="20" borderId="16" xfId="0" applyFont="1" applyFill="1" applyBorder="1" applyAlignment="1">
      <alignment horizontal="left" wrapText="1"/>
    </xf>
    <xf numFmtId="16" fontId="18" fillId="20" borderId="16" xfId="0" applyNumberFormat="1" applyFont="1" applyFill="1" applyBorder="1" applyAlignment="1">
      <alignment horizontal="center" wrapText="1"/>
    </xf>
    <xf numFmtId="17" fontId="18" fillId="20" borderId="16" xfId="0" applyNumberFormat="1" applyFont="1" applyFill="1" applyBorder="1" applyAlignment="1">
      <alignment horizontal="center" wrapText="1"/>
    </xf>
    <xf numFmtId="0" fontId="18" fillId="20" borderId="16" xfId="0" applyFont="1" applyFill="1" applyBorder="1" applyAlignment="1">
      <alignment horizontal="center" wrapText="1"/>
    </xf>
    <xf numFmtId="0" fontId="19" fillId="20" borderId="16" xfId="32" applyFill="1" applyBorder="1" applyAlignment="1" applyProtection="1">
      <alignment horizontal="center" wrapText="1"/>
    </xf>
    <xf numFmtId="0" fontId="18" fillId="21" borderId="16" xfId="0" applyFont="1" applyFill="1" applyBorder="1" applyAlignment="1">
      <alignment horizontal="left" wrapText="1"/>
    </xf>
    <xf numFmtId="16" fontId="18" fillId="21" borderId="16" xfId="0" applyNumberFormat="1" applyFont="1" applyFill="1" applyBorder="1" applyAlignment="1">
      <alignment horizontal="center" wrapText="1"/>
    </xf>
    <xf numFmtId="17" fontId="18" fillId="21" borderId="16" xfId="0" applyNumberFormat="1" applyFont="1" applyFill="1" applyBorder="1" applyAlignment="1">
      <alignment horizontal="center" wrapText="1"/>
    </xf>
    <xf numFmtId="0" fontId="18" fillId="21" borderId="16" xfId="0" applyFont="1" applyFill="1" applyBorder="1" applyAlignment="1">
      <alignment horizontal="center" wrapText="1"/>
    </xf>
    <xf numFmtId="0" fontId="19" fillId="21" borderId="16" xfId="32" applyFill="1" applyBorder="1" applyAlignment="1" applyProtection="1">
      <alignment horizontal="center" wrapText="1"/>
    </xf>
    <xf numFmtId="0" fontId="16" fillId="0" borderId="0" xfId="0" applyFont="1" applyAlignment="1">
      <alignment horizontal="left" wrapText="1"/>
    </xf>
    <xf numFmtId="0" fontId="17" fillId="19" borderId="16" xfId="0" applyFont="1" applyFill="1" applyBorder="1" applyAlignment="1">
      <alignment horizontal="left" vertical="center" wrapText="1"/>
    </xf>
    <xf numFmtId="0" fontId="0" fillId="5" borderId="0" xfId="0" applyFill="1"/>
    <xf numFmtId="0" fontId="17" fillId="5" borderId="16" xfId="0" applyFont="1" applyFill="1" applyBorder="1" applyAlignment="1">
      <alignment horizontal="center" vertical="center" wrapText="1"/>
    </xf>
    <xf numFmtId="0" fontId="18" fillId="5" borderId="16" xfId="0" applyFont="1" applyFill="1" applyBorder="1" applyAlignment="1">
      <alignment horizontal="center" wrapText="1"/>
    </xf>
    <xf numFmtId="0" fontId="17" fillId="19" borderId="16" xfId="0" applyFont="1" applyFill="1" applyBorder="1" applyAlignment="1">
      <alignment horizontal="center" vertical="top" wrapText="1"/>
    </xf>
    <xf numFmtId="14" fontId="18" fillId="20" borderId="16" xfId="0" applyNumberFormat="1" applyFont="1" applyFill="1" applyBorder="1" applyAlignment="1">
      <alignment horizontal="center" vertical="top" wrapText="1"/>
    </xf>
    <xf numFmtId="14" fontId="18" fillId="21" borderId="16" xfId="0" applyNumberFormat="1" applyFont="1" applyFill="1" applyBorder="1" applyAlignment="1">
      <alignment horizontal="center" vertical="top" wrapText="1"/>
    </xf>
    <xf numFmtId="0" fontId="18" fillId="20" borderId="16" xfId="0" applyFont="1" applyFill="1" applyBorder="1" applyAlignment="1">
      <alignment horizontal="center" vertical="top" wrapText="1"/>
    </xf>
    <xf numFmtId="0" fontId="0" fillId="0" borderId="0" xfId="0" applyAlignment="1">
      <alignment vertical="center"/>
    </xf>
    <xf numFmtId="0" fontId="2" fillId="0" borderId="0" xfId="0" applyFont="1" applyAlignment="1" applyProtection="1">
      <alignment vertical="center"/>
    </xf>
    <xf numFmtId="43" fontId="0" fillId="23" borderId="15" xfId="1" applyFont="1" applyFill="1" applyBorder="1" applyAlignment="1" applyProtection="1">
      <alignment vertical="center"/>
    </xf>
    <xf numFmtId="0" fontId="0" fillId="0" borderId="0" xfId="0" applyFont="1" applyAlignment="1" applyProtection="1">
      <alignment vertical="center" wrapText="1"/>
    </xf>
    <xf numFmtId="0" fontId="0" fillId="0" borderId="0" xfId="0" applyFont="1" applyAlignment="1" applyProtection="1">
      <alignment vertical="center"/>
    </xf>
    <xf numFmtId="0" fontId="0" fillId="0" borderId="0" xfId="0" applyFont="1" applyBorder="1" applyAlignment="1" applyProtection="1">
      <alignment vertical="center"/>
    </xf>
    <xf numFmtId="0" fontId="0" fillId="0" borderId="0" xfId="0" applyFont="1" applyBorder="1" applyAlignment="1" applyProtection="1">
      <alignment horizontal="center" vertical="center" wrapText="1"/>
    </xf>
    <xf numFmtId="0" fontId="8" fillId="0" borderId="0" xfId="0" applyFont="1" applyAlignment="1" applyProtection="1">
      <alignment horizontal="right" vertical="center"/>
    </xf>
    <xf numFmtId="0" fontId="3" fillId="0" borderId="0" xfId="0" applyFont="1" applyAlignment="1" applyProtection="1">
      <alignment horizontal="left" vertical="center"/>
    </xf>
    <xf numFmtId="0" fontId="8" fillId="0" borderId="0" xfId="0" applyFont="1" applyBorder="1" applyAlignment="1" applyProtection="1">
      <alignment horizontal="right" vertical="center"/>
    </xf>
    <xf numFmtId="0" fontId="3" fillId="0" borderId="0" xfId="0" applyFont="1" applyBorder="1" applyAlignment="1" applyProtection="1">
      <alignment horizontal="left" vertical="center"/>
    </xf>
    <xf numFmtId="0" fontId="8" fillId="22" borderId="28" xfId="0" applyFont="1" applyFill="1" applyBorder="1" applyAlignment="1" applyProtection="1">
      <alignment horizontal="center" vertical="center" wrapText="1"/>
    </xf>
    <xf numFmtId="0" fontId="10" fillId="0" borderId="0" xfId="0" applyFont="1" applyFill="1" applyAlignment="1" applyProtection="1">
      <alignment vertical="center"/>
    </xf>
    <xf numFmtId="0" fontId="0" fillId="0" borderId="0" xfId="0" applyFont="1" applyFill="1" applyAlignment="1" applyProtection="1">
      <alignment vertical="center"/>
    </xf>
    <xf numFmtId="0" fontId="3" fillId="0" borderId="0" xfId="0" applyFont="1" applyFill="1" applyAlignment="1" applyProtection="1">
      <alignment vertical="center"/>
    </xf>
    <xf numFmtId="0" fontId="0" fillId="22" borderId="1" xfId="0" applyFont="1" applyFill="1" applyBorder="1" applyAlignment="1" applyProtection="1">
      <alignment horizontal="left" vertical="center" wrapText="1"/>
    </xf>
    <xf numFmtId="2" fontId="3" fillId="22" borderId="1" xfId="0" applyNumberFormat="1" applyFont="1" applyFill="1" applyBorder="1" applyAlignment="1" applyProtection="1">
      <alignment horizontal="left" vertical="center"/>
    </xf>
    <xf numFmtId="43" fontId="29" fillId="23" borderId="4" xfId="1" applyFont="1" applyFill="1" applyBorder="1" applyAlignment="1" applyProtection="1">
      <alignment horizontal="left" vertical="center"/>
    </xf>
    <xf numFmtId="43" fontId="29" fillId="23" borderId="1" xfId="1" applyFont="1" applyFill="1" applyBorder="1" applyAlignment="1" applyProtection="1">
      <alignment horizontal="left" vertical="center"/>
    </xf>
    <xf numFmtId="2" fontId="3" fillId="22" borderId="5" xfId="0" applyNumberFormat="1" applyFont="1" applyFill="1" applyBorder="1" applyAlignment="1" applyProtection="1">
      <alignment horizontal="left" vertical="center"/>
    </xf>
    <xf numFmtId="0" fontId="3" fillId="0" borderId="0" xfId="0" applyFont="1" applyAlignment="1">
      <alignment vertical="center"/>
    </xf>
    <xf numFmtId="0" fontId="3" fillId="0" borderId="0" xfId="0" applyFont="1" applyFill="1" applyAlignment="1">
      <alignment vertical="center"/>
    </xf>
    <xf numFmtId="0" fontId="0" fillId="0" borderId="0" xfId="0" applyAlignment="1">
      <alignment horizontal="left" vertical="center"/>
    </xf>
    <xf numFmtId="0" fontId="3" fillId="29" borderId="21" xfId="0" applyFont="1" applyFill="1" applyBorder="1" applyAlignment="1" applyProtection="1">
      <alignment vertical="center"/>
      <protection locked="0"/>
    </xf>
    <xf numFmtId="0" fontId="29" fillId="29" borderId="38" xfId="0" applyFont="1" applyFill="1" applyBorder="1" applyAlignment="1" applyProtection="1">
      <alignment vertical="center"/>
      <protection locked="0"/>
    </xf>
    <xf numFmtId="0" fontId="29" fillId="29" borderId="21" xfId="0" applyFont="1" applyFill="1" applyBorder="1" applyAlignment="1" applyProtection="1">
      <alignment vertical="center"/>
      <protection locked="0"/>
    </xf>
    <xf numFmtId="168" fontId="0" fillId="29" borderId="1" xfId="1" applyNumberFormat="1" applyFont="1" applyFill="1" applyBorder="1" applyAlignment="1" applyProtection="1">
      <alignment vertical="center"/>
      <protection locked="0"/>
    </xf>
    <xf numFmtId="168" fontId="0" fillId="29" borderId="1" xfId="1" applyNumberFormat="1" applyFont="1" applyFill="1" applyBorder="1" applyAlignment="1" applyProtection="1">
      <alignment horizontal="left" vertical="center"/>
      <protection locked="0"/>
    </xf>
    <xf numFmtId="168" fontId="0" fillId="29" borderId="1" xfId="1" applyNumberFormat="1" applyFont="1" applyFill="1" applyBorder="1" applyAlignment="1" applyProtection="1">
      <alignment horizontal="center" vertical="center"/>
      <protection locked="0"/>
    </xf>
    <xf numFmtId="168" fontId="0" fillId="29" borderId="1" xfId="0" applyNumberFormat="1" applyFont="1" applyFill="1" applyBorder="1" applyAlignment="1" applyProtection="1">
      <alignment horizontal="center" vertical="center"/>
      <protection locked="0"/>
    </xf>
    <xf numFmtId="0" fontId="0" fillId="29" borderId="1" xfId="0" applyFont="1" applyFill="1" applyBorder="1" applyAlignment="1" applyProtection="1">
      <alignment horizontal="left" vertical="center" wrapText="1"/>
      <protection locked="0"/>
    </xf>
    <xf numFmtId="0" fontId="24" fillId="0" borderId="0" xfId="0" applyFont="1" applyBorder="1" applyAlignment="1">
      <alignment horizontal="left" vertical="center"/>
    </xf>
    <xf numFmtId="0" fontId="8" fillId="0" borderId="0" xfId="0" applyFont="1" applyBorder="1" applyAlignment="1">
      <alignment vertical="center"/>
    </xf>
    <xf numFmtId="0" fontId="8" fillId="0" borderId="0" xfId="0" applyFont="1" applyBorder="1" applyAlignment="1">
      <alignment horizontal="left" vertical="center"/>
    </xf>
    <xf numFmtId="0" fontId="3" fillId="0" borderId="0" xfId="0" applyFont="1" applyFill="1" applyBorder="1" applyAlignment="1">
      <alignment horizontal="left" vertical="center"/>
    </xf>
    <xf numFmtId="0" fontId="3" fillId="0" borderId="0" xfId="0" applyFont="1" applyAlignment="1">
      <alignment horizontal="left" vertical="center"/>
    </xf>
    <xf numFmtId="0" fontId="8" fillId="0" borderId="0" xfId="0" applyFont="1" applyFill="1" applyBorder="1" applyAlignment="1">
      <alignment horizontal="left" vertical="center"/>
    </xf>
    <xf numFmtId="0" fontId="3" fillId="0" borderId="0" xfId="0" applyFont="1" applyFill="1" applyAlignment="1">
      <alignment horizontal="left" vertical="center"/>
    </xf>
    <xf numFmtId="0" fontId="0" fillId="0" borderId="0" xfId="0" applyFont="1" applyAlignment="1" applyProtection="1">
      <alignment horizontal="left" vertical="center"/>
    </xf>
    <xf numFmtId="0" fontId="0" fillId="0" borderId="0" xfId="0" applyFont="1" applyFill="1" applyAlignment="1" applyProtection="1">
      <alignment horizontal="left" vertical="center"/>
    </xf>
    <xf numFmtId="0" fontId="3" fillId="0" borderId="0" xfId="0" applyFont="1" applyAlignment="1" applyProtection="1">
      <alignment vertical="center" wrapText="1"/>
    </xf>
    <xf numFmtId="0" fontId="3" fillId="0" borderId="0" xfId="0" applyFont="1" applyFill="1" applyAlignment="1" applyProtection="1">
      <alignment vertical="center" wrapText="1"/>
    </xf>
    <xf numFmtId="0" fontId="2" fillId="22" borderId="28" xfId="0" applyFont="1" applyFill="1" applyBorder="1" applyAlignment="1" applyProtection="1">
      <alignment horizontal="center" vertical="center" wrapText="1"/>
    </xf>
    <xf numFmtId="4" fontId="2" fillId="22" borderId="28" xfId="0" applyNumberFormat="1" applyFont="1" applyFill="1" applyBorder="1" applyAlignment="1" applyProtection="1">
      <alignment horizontal="center" vertical="center" wrapText="1"/>
    </xf>
    <xf numFmtId="0" fontId="2" fillId="10" borderId="34" xfId="0" applyFont="1" applyFill="1" applyBorder="1" applyAlignment="1" applyProtection="1">
      <alignment horizontal="center" vertical="center" wrapText="1"/>
    </xf>
    <xf numFmtId="4" fontId="2" fillId="22" borderId="27" xfId="0" applyNumberFormat="1" applyFont="1" applyFill="1" applyBorder="1" applyAlignment="1" applyProtection="1">
      <alignment horizontal="center" vertical="center" wrapText="1"/>
    </xf>
    <xf numFmtId="0" fontId="2" fillId="10" borderId="29" xfId="0" applyFont="1" applyFill="1" applyBorder="1" applyAlignment="1" applyProtection="1">
      <alignment horizontal="center" vertical="center" wrapText="1"/>
    </xf>
    <xf numFmtId="0" fontId="2" fillId="22" borderId="27" xfId="0" applyFont="1" applyFill="1" applyBorder="1" applyAlignment="1" applyProtection="1">
      <alignment horizontal="center" vertical="center" wrapText="1"/>
    </xf>
    <xf numFmtId="0" fontId="0" fillId="22" borderId="29" xfId="0" applyFont="1" applyFill="1" applyBorder="1" applyAlignment="1" applyProtection="1">
      <alignment horizontal="center" vertical="center" wrapText="1"/>
    </xf>
    <xf numFmtId="0" fontId="21" fillId="0" borderId="1" xfId="0" applyFont="1" applyFill="1" applyBorder="1" applyAlignment="1" applyProtection="1">
      <alignment horizontal="left" vertical="center" wrapText="1"/>
    </xf>
    <xf numFmtId="166" fontId="0" fillId="26" borderId="1" xfId="1" applyNumberFormat="1" applyFont="1" applyFill="1" applyBorder="1" applyAlignment="1" applyProtection="1">
      <alignment vertical="center"/>
    </xf>
    <xf numFmtId="166" fontId="0" fillId="26" borderId="5" xfId="1" applyNumberFormat="1" applyFont="1" applyFill="1" applyBorder="1" applyAlignment="1" applyProtection="1">
      <alignment vertical="center"/>
    </xf>
    <xf numFmtId="166" fontId="29" fillId="26" borderId="4" xfId="1" applyNumberFormat="1" applyFont="1" applyFill="1" applyBorder="1" applyAlignment="1" applyProtection="1">
      <alignment vertical="center"/>
    </xf>
    <xf numFmtId="166" fontId="29" fillId="26" borderId="11" xfId="1" applyNumberFormat="1" applyFont="1" applyFill="1" applyBorder="1" applyAlignment="1" applyProtection="1">
      <alignment vertical="center"/>
    </xf>
    <xf numFmtId="0" fontId="29" fillId="0" borderId="4" xfId="0" applyFont="1" applyFill="1" applyBorder="1" applyAlignment="1" applyProtection="1">
      <alignment horizontal="left" vertical="center" wrapText="1"/>
    </xf>
    <xf numFmtId="0" fontId="29" fillId="0" borderId="0" xfId="0" applyFont="1" applyAlignment="1" applyProtection="1">
      <alignment vertical="center"/>
    </xf>
    <xf numFmtId="166" fontId="29" fillId="26" borderId="1" xfId="1" applyNumberFormat="1" applyFont="1" applyFill="1" applyBorder="1" applyAlignment="1" applyProtection="1">
      <alignment vertical="center"/>
    </xf>
    <xf numFmtId="166" fontId="29" fillId="26" borderId="5" xfId="1" applyNumberFormat="1" applyFont="1" applyFill="1" applyBorder="1" applyAlignment="1" applyProtection="1">
      <alignment vertical="center"/>
    </xf>
    <xf numFmtId="0" fontId="29" fillId="0" borderId="1" xfId="0" applyFont="1" applyFill="1" applyBorder="1" applyAlignment="1" applyProtection="1">
      <alignment horizontal="left" vertical="center" wrapText="1"/>
    </xf>
    <xf numFmtId="0" fontId="2" fillId="0" borderId="0" xfId="0" applyFont="1" applyFill="1" applyBorder="1" applyAlignment="1" applyProtection="1">
      <alignment vertical="center"/>
    </xf>
    <xf numFmtId="0" fontId="2" fillId="9" borderId="35" xfId="0" applyFont="1" applyFill="1" applyBorder="1" applyAlignment="1" applyProtection="1">
      <alignment horizontal="center" vertical="center"/>
    </xf>
    <xf numFmtId="0" fontId="0" fillId="0" borderId="0" xfId="0" applyFont="1" applyFill="1" applyBorder="1" applyAlignment="1" applyProtection="1">
      <alignment vertical="center"/>
    </xf>
    <xf numFmtId="0" fontId="0" fillId="10" borderId="0" xfId="0" applyFont="1" applyFill="1" applyAlignment="1" applyProtection="1">
      <alignment vertical="center"/>
    </xf>
    <xf numFmtId="49" fontId="0" fillId="29" borderId="20" xfId="0" applyNumberFormat="1" applyFont="1" applyFill="1" applyBorder="1" applyAlignment="1" applyProtection="1">
      <alignment horizontal="left" vertical="center" wrapText="1"/>
      <protection locked="0"/>
    </xf>
    <xf numFmtId="49" fontId="0" fillId="29" borderId="25" xfId="0" applyNumberFormat="1" applyFont="1" applyFill="1" applyBorder="1" applyAlignment="1" applyProtection="1">
      <alignment horizontal="left" vertical="center" wrapText="1"/>
      <protection locked="0"/>
    </xf>
    <xf numFmtId="49" fontId="0" fillId="29" borderId="9" xfId="0" applyNumberFormat="1" applyFont="1" applyFill="1" applyBorder="1" applyAlignment="1" applyProtection="1">
      <alignment horizontal="left" vertical="center" wrapText="1"/>
      <protection locked="0"/>
    </xf>
    <xf numFmtId="2" fontId="3" fillId="29" borderId="20" xfId="0" applyNumberFormat="1" applyFont="1" applyFill="1" applyBorder="1" applyAlignment="1" applyProtection="1">
      <alignment horizontal="left" vertical="center"/>
      <protection locked="0"/>
    </xf>
    <xf numFmtId="2" fontId="3" fillId="29" borderId="1" xfId="0" applyNumberFormat="1" applyFont="1" applyFill="1" applyBorder="1" applyAlignment="1" applyProtection="1">
      <alignment horizontal="left" vertical="center"/>
      <protection locked="0"/>
    </xf>
    <xf numFmtId="49" fontId="0" fillId="29" borderId="3" xfId="0" applyNumberFormat="1" applyFont="1" applyFill="1" applyBorder="1" applyAlignment="1" applyProtection="1">
      <alignment horizontal="left" vertical="center"/>
      <protection locked="0"/>
    </xf>
    <xf numFmtId="0" fontId="3" fillId="29" borderId="1" xfId="0" applyFont="1" applyFill="1" applyBorder="1" applyAlignment="1" applyProtection="1">
      <alignment horizontal="center" vertical="center"/>
      <protection locked="0"/>
    </xf>
    <xf numFmtId="43" fontId="0" fillId="23" borderId="43" xfId="1" applyFont="1" applyFill="1" applyBorder="1" applyAlignment="1" applyProtection="1">
      <alignment vertical="center"/>
    </xf>
    <xf numFmtId="49" fontId="0" fillId="26" borderId="20" xfId="0" applyNumberFormat="1" applyFont="1" applyFill="1" applyBorder="1" applyAlignment="1" applyProtection="1">
      <alignment horizontal="left" vertical="center" wrapText="1"/>
      <protection locked="0"/>
    </xf>
    <xf numFmtId="168" fontId="0" fillId="26" borderId="1" xfId="1" applyNumberFormat="1" applyFont="1" applyFill="1" applyBorder="1" applyAlignment="1" applyProtection="1">
      <alignment vertical="center"/>
      <protection locked="0"/>
    </xf>
    <xf numFmtId="168" fontId="0" fillId="26" borderId="1" xfId="1" applyNumberFormat="1" applyFont="1" applyFill="1" applyBorder="1" applyAlignment="1" applyProtection="1">
      <alignment horizontal="left" vertical="center"/>
      <protection locked="0"/>
    </xf>
    <xf numFmtId="168" fontId="0" fillId="26" borderId="1" xfId="1" applyNumberFormat="1" applyFont="1" applyFill="1" applyBorder="1" applyAlignment="1" applyProtection="1">
      <alignment horizontal="center" vertical="center"/>
      <protection locked="0"/>
    </xf>
    <xf numFmtId="168" fontId="0" fillId="26" borderId="1" xfId="0" applyNumberFormat="1" applyFont="1" applyFill="1" applyBorder="1" applyAlignment="1" applyProtection="1">
      <alignment horizontal="center" vertical="center"/>
      <protection locked="0"/>
    </xf>
    <xf numFmtId="49" fontId="29" fillId="22" borderId="37" xfId="0" applyNumberFormat="1" applyFont="1" applyFill="1" applyBorder="1" applyAlignment="1" applyProtection="1">
      <alignment horizontal="left" vertical="center" wrapText="1"/>
      <protection locked="0"/>
    </xf>
    <xf numFmtId="168" fontId="29" fillId="26" borderId="4" xfId="1" applyNumberFormat="1" applyFont="1" applyFill="1" applyBorder="1" applyAlignment="1" applyProtection="1">
      <alignment vertical="center"/>
      <protection locked="0"/>
    </xf>
    <xf numFmtId="168" fontId="29" fillId="26" borderId="4" xfId="1" applyNumberFormat="1" applyFont="1" applyFill="1" applyBorder="1" applyAlignment="1" applyProtection="1">
      <alignment horizontal="left" vertical="center"/>
      <protection locked="0"/>
    </xf>
    <xf numFmtId="168" fontId="29" fillId="26" borderId="4" xfId="1" applyNumberFormat="1" applyFont="1" applyFill="1" applyBorder="1" applyAlignment="1" applyProtection="1">
      <alignment horizontal="center" vertical="center"/>
      <protection locked="0"/>
    </xf>
    <xf numFmtId="168" fontId="29" fillId="26" borderId="4" xfId="0" applyNumberFormat="1" applyFont="1" applyFill="1" applyBorder="1" applyAlignment="1" applyProtection="1">
      <alignment horizontal="center" vertical="center"/>
      <protection locked="0"/>
    </xf>
    <xf numFmtId="49" fontId="29" fillId="22" borderId="20" xfId="0" applyNumberFormat="1" applyFont="1" applyFill="1" applyBorder="1" applyAlignment="1" applyProtection="1">
      <alignment horizontal="left" vertical="center" wrapText="1"/>
      <protection locked="0"/>
    </xf>
    <xf numFmtId="166" fontId="29" fillId="26" borderId="1" xfId="1" applyNumberFormat="1" applyFont="1" applyFill="1" applyBorder="1" applyAlignment="1" applyProtection="1">
      <alignment vertical="center"/>
      <protection locked="0"/>
    </xf>
    <xf numFmtId="168" fontId="29" fillId="26" borderId="1" xfId="1" applyNumberFormat="1" applyFont="1" applyFill="1" applyBorder="1" applyAlignment="1" applyProtection="1">
      <alignment vertical="center"/>
      <protection locked="0"/>
    </xf>
    <xf numFmtId="168" fontId="29" fillId="26" borderId="1" xfId="1" applyNumberFormat="1" applyFont="1" applyFill="1" applyBorder="1" applyAlignment="1" applyProtection="1">
      <alignment horizontal="left" vertical="center"/>
      <protection locked="0"/>
    </xf>
    <xf numFmtId="168" fontId="29" fillId="26" borderId="1" xfId="1" applyNumberFormat="1" applyFont="1" applyFill="1" applyBorder="1" applyAlignment="1" applyProtection="1">
      <alignment horizontal="center" vertical="center"/>
      <protection locked="0"/>
    </xf>
    <xf numFmtId="168" fontId="29" fillId="26" borderId="1" xfId="0" applyNumberFormat="1" applyFont="1" applyFill="1" applyBorder="1" applyAlignment="1" applyProtection="1">
      <alignment horizontal="center" vertical="center"/>
      <protection locked="0"/>
    </xf>
    <xf numFmtId="0" fontId="0" fillId="26" borderId="1" xfId="0" applyFont="1" applyFill="1" applyBorder="1" applyAlignment="1" applyProtection="1">
      <alignment horizontal="left" vertical="center" wrapText="1"/>
      <protection locked="0"/>
    </xf>
    <xf numFmtId="0" fontId="29" fillId="26" borderId="1" xfId="0" applyFont="1" applyFill="1" applyBorder="1" applyAlignment="1" applyProtection="1">
      <alignment horizontal="left" vertical="center" wrapText="1"/>
      <protection locked="0"/>
    </xf>
    <xf numFmtId="0" fontId="29" fillId="26" borderId="4" xfId="0" applyFont="1" applyFill="1" applyBorder="1" applyAlignment="1" applyProtection="1">
      <alignment horizontal="left" vertical="center" wrapText="1"/>
      <protection locked="0"/>
    </xf>
    <xf numFmtId="166" fontId="29" fillId="26" borderId="40" xfId="1" applyNumberFormat="1" applyFont="1" applyFill="1" applyBorder="1" applyAlignment="1" applyProtection="1">
      <alignment vertical="center"/>
      <protection locked="0"/>
    </xf>
    <xf numFmtId="166" fontId="29" fillId="26" borderId="20" xfId="1" applyNumberFormat="1" applyFont="1" applyFill="1" applyBorder="1" applyAlignment="1" applyProtection="1">
      <alignment vertical="center"/>
      <protection locked="0"/>
    </xf>
    <xf numFmtId="0" fontId="0" fillId="0" borderId="0" xfId="0" applyFont="1" applyAlignment="1" applyProtection="1">
      <alignment vertical="center"/>
      <protection locked="0"/>
    </xf>
    <xf numFmtId="43" fontId="0" fillId="0" borderId="1" xfId="1" applyFont="1" applyFill="1" applyBorder="1" applyAlignment="1" applyProtection="1">
      <alignment vertical="center"/>
    </xf>
    <xf numFmtId="0" fontId="0" fillId="0" borderId="0" xfId="0" applyFill="1" applyAlignment="1" applyProtection="1">
      <alignment vertical="center"/>
    </xf>
    <xf numFmtId="0" fontId="3" fillId="29" borderId="21" xfId="0" applyFont="1" applyFill="1" applyBorder="1" applyAlignment="1" applyProtection="1">
      <alignment vertical="center" wrapText="1"/>
      <protection locked="0"/>
    </xf>
    <xf numFmtId="0" fontId="3" fillId="29" borderId="5" xfId="0" applyFont="1" applyFill="1" applyBorder="1" applyAlignment="1" applyProtection="1">
      <alignment horizontal="left" vertical="center" wrapText="1"/>
      <protection locked="0"/>
    </xf>
    <xf numFmtId="0" fontId="3" fillId="29" borderId="10" xfId="0" applyFont="1" applyFill="1" applyBorder="1" applyAlignment="1" applyProtection="1">
      <alignment horizontal="left" vertical="center" wrapText="1"/>
      <protection locked="0"/>
    </xf>
    <xf numFmtId="0" fontId="3" fillId="29" borderId="41" xfId="0" applyFont="1" applyFill="1" applyBorder="1" applyAlignment="1" applyProtection="1">
      <alignment horizontal="left" vertical="center" wrapText="1"/>
      <protection locked="0"/>
    </xf>
    <xf numFmtId="0" fontId="0" fillId="0" borderId="0" xfId="0" applyFont="1" applyAlignment="1" applyProtection="1">
      <alignment horizontal="center" vertical="center"/>
    </xf>
    <xf numFmtId="43" fontId="0" fillId="0" borderId="3" xfId="1" applyFont="1" applyFill="1" applyBorder="1" applyAlignment="1" applyProtection="1">
      <alignment vertical="center"/>
    </xf>
    <xf numFmtId="43" fontId="0" fillId="0" borderId="23" xfId="1" applyFont="1" applyFill="1" applyBorder="1" applyAlignment="1" applyProtection="1">
      <alignment vertical="center"/>
    </xf>
    <xf numFmtId="49" fontId="0" fillId="30" borderId="20" xfId="0" applyNumberFormat="1" applyFont="1" applyFill="1" applyBorder="1" applyAlignment="1" applyProtection="1">
      <alignment horizontal="left" vertical="center" wrapText="1"/>
    </xf>
    <xf numFmtId="2" fontId="3" fillId="30" borderId="20" xfId="0" applyNumberFormat="1" applyFont="1" applyFill="1" applyBorder="1" applyAlignment="1" applyProtection="1">
      <alignment horizontal="left" vertical="center"/>
    </xf>
    <xf numFmtId="2" fontId="3" fillId="30" borderId="1" xfId="0" applyNumberFormat="1" applyFont="1" applyFill="1" applyBorder="1" applyAlignment="1" applyProtection="1">
      <alignment horizontal="left" vertical="center"/>
    </xf>
    <xf numFmtId="43" fontId="3" fillId="30" borderId="1" xfId="1" applyFont="1" applyFill="1" applyBorder="1" applyAlignment="1" applyProtection="1">
      <alignment horizontal="left" vertical="center"/>
    </xf>
    <xf numFmtId="166" fontId="29" fillId="31" borderId="20" xfId="1" applyNumberFormat="1" applyFont="1" applyFill="1" applyBorder="1" applyAlignment="1" applyProtection="1">
      <alignment vertical="center"/>
      <protection locked="0"/>
    </xf>
    <xf numFmtId="166" fontId="29" fillId="31" borderId="1" xfId="1" applyNumberFormat="1" applyFont="1" applyFill="1" applyBorder="1" applyAlignment="1" applyProtection="1">
      <alignment vertical="center"/>
      <protection locked="0"/>
    </xf>
    <xf numFmtId="43" fontId="29" fillId="31" borderId="1" xfId="1" applyFont="1" applyFill="1" applyBorder="1" applyAlignment="1" applyProtection="1">
      <alignment vertical="center"/>
      <protection locked="0"/>
    </xf>
    <xf numFmtId="49" fontId="0" fillId="26" borderId="20" xfId="0" applyNumberFormat="1" applyFont="1" applyFill="1" applyBorder="1" applyAlignment="1" applyProtection="1">
      <alignment horizontal="left" vertical="center" wrapText="1"/>
    </xf>
    <xf numFmtId="49" fontId="29" fillId="22" borderId="20" xfId="0" applyNumberFormat="1" applyFont="1" applyFill="1" applyBorder="1" applyAlignment="1" applyProtection="1">
      <alignment horizontal="left" vertical="center" wrapText="1"/>
    </xf>
    <xf numFmtId="4" fontId="0" fillId="29" borderId="3" xfId="0" applyNumberFormat="1" applyFont="1" applyFill="1" applyBorder="1" applyAlignment="1" applyProtection="1">
      <alignment horizontal="left" vertical="center"/>
      <protection locked="0"/>
    </xf>
    <xf numFmtId="4" fontId="3" fillId="29" borderId="1" xfId="0" applyNumberFormat="1" applyFont="1" applyFill="1" applyBorder="1" applyAlignment="1" applyProtection="1">
      <alignment horizontal="center" vertical="center"/>
      <protection locked="0"/>
    </xf>
    <xf numFmtId="0" fontId="26" fillId="0" borderId="0" xfId="60" applyFont="1" applyFill="1" applyBorder="1" applyProtection="1"/>
    <xf numFmtId="0" fontId="35" fillId="0" borderId="9" xfId="65" applyFont="1" applyFill="1" applyBorder="1" applyAlignment="1">
      <alignment horizontal="center" vertical="center" wrapText="1"/>
    </xf>
    <xf numFmtId="0" fontId="35" fillId="0" borderId="3" xfId="65" applyFont="1" applyFill="1" applyBorder="1" applyAlignment="1">
      <alignment horizontal="center" vertical="center" wrapText="1"/>
    </xf>
    <xf numFmtId="169" fontId="35" fillId="0" borderId="3" xfId="65" applyNumberFormat="1" applyFont="1" applyFill="1" applyBorder="1" applyAlignment="1">
      <alignment horizontal="center" vertical="center" wrapText="1"/>
    </xf>
    <xf numFmtId="170" fontId="35" fillId="0" borderId="3" xfId="59" applyNumberFormat="1" applyFont="1" applyFill="1" applyBorder="1" applyAlignment="1">
      <alignment horizontal="center" vertical="center" wrapText="1"/>
    </xf>
    <xf numFmtId="170" fontId="22" fillId="0" borderId="3" xfId="59" applyNumberFormat="1" applyFont="1" applyFill="1" applyBorder="1" applyAlignment="1" applyProtection="1">
      <alignment horizontal="center" vertical="center" wrapText="1"/>
    </xf>
    <xf numFmtId="0" fontId="36" fillId="0" borderId="15" xfId="0" applyFont="1" applyFill="1" applyBorder="1" applyAlignment="1" applyProtection="1">
      <alignment horizontal="center" vertical="center" wrapText="1"/>
    </xf>
    <xf numFmtId="0" fontId="27" fillId="0" borderId="0" xfId="0" applyFont="1" applyAlignment="1" applyProtection="1">
      <alignment wrapText="1"/>
    </xf>
    <xf numFmtId="0" fontId="23" fillId="27" borderId="0" xfId="0" applyFont="1" applyFill="1" applyAlignment="1"/>
    <xf numFmtId="0" fontId="23" fillId="27" borderId="0" xfId="0" applyFont="1" applyFill="1" applyAlignment="1">
      <alignment horizontal="center"/>
    </xf>
    <xf numFmtId="171" fontId="23" fillId="27" borderId="0" xfId="59" applyNumberFormat="1" applyFont="1" applyFill="1" applyAlignment="1">
      <alignment horizontal="center"/>
    </xf>
    <xf numFmtId="165" fontId="23" fillId="27" borderId="42" xfId="59" applyNumberFormat="1" applyFont="1" applyFill="1" applyBorder="1" applyAlignment="1">
      <alignment horizontal="center"/>
    </xf>
    <xf numFmtId="165" fontId="23" fillId="27" borderId="0" xfId="59" applyNumberFormat="1" applyFont="1" applyFill="1" applyAlignment="1">
      <alignment horizontal="center"/>
    </xf>
    <xf numFmtId="0" fontId="23" fillId="0" borderId="0" xfId="0" applyFont="1" applyProtection="1"/>
    <xf numFmtId="0" fontId="37" fillId="33" borderId="0" xfId="60" applyFont="1" applyFill="1" applyBorder="1" applyAlignment="1">
      <alignment horizontal="center" vertical="center"/>
    </xf>
    <xf numFmtId="0" fontId="38" fillId="33" borderId="0" xfId="60" applyFont="1" applyFill="1" applyBorder="1" applyAlignment="1">
      <alignment horizontal="center" vertical="center"/>
    </xf>
    <xf numFmtId="0" fontId="38" fillId="33" borderId="0" xfId="60" applyFont="1" applyFill="1" applyBorder="1" applyAlignment="1">
      <alignment vertical="center" wrapText="1"/>
    </xf>
    <xf numFmtId="172" fontId="38" fillId="33" borderId="0" xfId="60" applyNumberFormat="1" applyFont="1" applyFill="1" applyBorder="1" applyAlignment="1">
      <alignment horizontal="center" vertical="center"/>
    </xf>
    <xf numFmtId="172" fontId="38" fillId="33" borderId="0" xfId="60" applyNumberFormat="1" applyFont="1" applyFill="1" applyBorder="1" applyAlignment="1">
      <alignment vertical="center"/>
    </xf>
    <xf numFmtId="165" fontId="38" fillId="33" borderId="42" xfId="60" applyNumberFormat="1" applyFont="1" applyFill="1" applyBorder="1" applyAlignment="1">
      <alignment horizontal="center" vertical="center"/>
    </xf>
    <xf numFmtId="165" fontId="38" fillId="33" borderId="0" xfId="60" applyNumberFormat="1" applyFont="1" applyFill="1" applyBorder="1" applyAlignment="1">
      <alignment horizontal="center" vertical="center"/>
    </xf>
    <xf numFmtId="172" fontId="39" fillId="33" borderId="0" xfId="60" applyNumberFormat="1" applyFont="1" applyFill="1" applyBorder="1" applyAlignment="1">
      <alignment horizontal="center" vertical="center"/>
    </xf>
    <xf numFmtId="172" fontId="39" fillId="33" borderId="0" xfId="60" applyNumberFormat="1" applyFont="1" applyFill="1" applyBorder="1" applyAlignment="1">
      <alignment vertical="center"/>
    </xf>
    <xf numFmtId="16" fontId="39" fillId="5" borderId="0" xfId="60" applyNumberFormat="1" applyFont="1" applyFill="1" applyBorder="1" applyAlignment="1">
      <alignment horizontal="center"/>
    </xf>
    <xf numFmtId="16" fontId="39" fillId="33" borderId="0" xfId="60" applyNumberFormat="1" applyFont="1" applyFill="1" applyBorder="1" applyAlignment="1">
      <alignment horizontal="center"/>
    </xf>
    <xf numFmtId="0" fontId="39" fillId="5" borderId="0" xfId="60" applyFont="1" applyFill="1" applyBorder="1"/>
    <xf numFmtId="0" fontId="39" fillId="5" borderId="0" xfId="60" applyFont="1" applyFill="1" applyBorder="1" applyAlignment="1">
      <alignment wrapText="1"/>
    </xf>
    <xf numFmtId="16" fontId="39" fillId="5" borderId="0" xfId="60" applyNumberFormat="1" applyFont="1" applyFill="1" applyBorder="1" applyAlignment="1"/>
    <xf numFmtId="0" fontId="39" fillId="33" borderId="0" xfId="60" applyFont="1" applyFill="1" applyBorder="1"/>
    <xf numFmtId="0" fontId="39" fillId="33" borderId="0" xfId="60" applyFont="1" applyFill="1" applyBorder="1" applyAlignment="1">
      <alignment wrapText="1"/>
    </xf>
    <xf numFmtId="16" fontId="39" fillId="33" borderId="0" xfId="60" applyNumberFormat="1" applyFont="1" applyFill="1" applyBorder="1" applyAlignment="1"/>
    <xf numFmtId="0" fontId="39" fillId="33" borderId="0" xfId="60" applyNumberFormat="1" applyFont="1" applyFill="1" applyBorder="1" applyAlignment="1">
      <alignment horizontal="center"/>
    </xf>
    <xf numFmtId="0" fontId="39" fillId="33" borderId="0" xfId="60" applyNumberFormat="1" applyFont="1" applyFill="1" applyBorder="1" applyAlignment="1"/>
    <xf numFmtId="0" fontId="5" fillId="33" borderId="0" xfId="60" applyFill="1" applyBorder="1"/>
    <xf numFmtId="0" fontId="5" fillId="33" borderId="0" xfId="60" applyFill="1" applyBorder="1" applyAlignment="1">
      <alignment wrapText="1"/>
    </xf>
    <xf numFmtId="0" fontId="5" fillId="33" borderId="0" xfId="60" applyNumberFormat="1" applyFill="1" applyBorder="1" applyAlignment="1">
      <alignment horizontal="center"/>
    </xf>
    <xf numFmtId="0" fontId="5" fillId="33" borderId="0" xfId="60" applyNumberFormat="1" applyFill="1" applyBorder="1" applyAlignment="1"/>
    <xf numFmtId="0" fontId="23" fillId="0" borderId="0" xfId="0" applyFont="1" applyFill="1" applyProtection="1"/>
    <xf numFmtId="169" fontId="23" fillId="0" borderId="0" xfId="0" applyNumberFormat="1" applyFont="1" applyFill="1" applyAlignment="1" applyProtection="1">
      <alignment horizontal="center" vertical="center"/>
    </xf>
    <xf numFmtId="170" fontId="23" fillId="0" borderId="0" xfId="59" applyNumberFormat="1" applyFont="1" applyFill="1" applyProtection="1"/>
    <xf numFmtId="0" fontId="25" fillId="0" borderId="17" xfId="60" applyNumberFormat="1" applyFont="1" applyFill="1" applyBorder="1" applyAlignment="1" applyProtection="1">
      <alignment vertical="center"/>
    </xf>
    <xf numFmtId="0" fontId="25" fillId="0" borderId="0" xfId="60" applyNumberFormat="1" applyFont="1" applyFill="1" applyBorder="1" applyAlignment="1" applyProtection="1">
      <alignment vertical="center"/>
    </xf>
    <xf numFmtId="4" fontId="2" fillId="22" borderId="30" xfId="0" applyNumberFormat="1" applyFont="1" applyFill="1" applyBorder="1" applyAlignment="1" applyProtection="1">
      <alignment horizontal="center" vertical="center" wrapText="1"/>
    </xf>
    <xf numFmtId="0" fontId="29" fillId="0" borderId="20" xfId="0" applyFont="1" applyFill="1" applyBorder="1" applyAlignment="1" applyProtection="1">
      <alignment horizontal="left" vertical="center" wrapText="1"/>
    </xf>
    <xf numFmtId="0" fontId="2" fillId="22" borderId="33" xfId="0" applyFont="1" applyFill="1" applyBorder="1" applyAlignment="1" applyProtection="1">
      <alignment horizontal="center" vertical="center" wrapText="1"/>
    </xf>
    <xf numFmtId="0" fontId="2" fillId="22" borderId="32" xfId="0" applyFont="1" applyFill="1" applyBorder="1" applyAlignment="1" applyProtection="1">
      <alignment horizontal="center" vertical="center" wrapText="1"/>
    </xf>
    <xf numFmtId="0" fontId="0" fillId="0" borderId="9" xfId="0" applyFill="1" applyBorder="1" applyAlignment="1" applyProtection="1">
      <alignment vertical="center"/>
    </xf>
    <xf numFmtId="0" fontId="0" fillId="0" borderId="2" xfId="0" applyFill="1" applyBorder="1" applyAlignment="1" applyProtection="1">
      <alignment vertical="center"/>
    </xf>
    <xf numFmtId="0" fontId="0" fillId="0" borderId="31" xfId="0" applyFill="1" applyBorder="1" applyAlignment="1" applyProtection="1">
      <alignment vertical="center"/>
    </xf>
    <xf numFmtId="0" fontId="2" fillId="5" borderId="32" xfId="0" applyFont="1" applyFill="1" applyBorder="1" applyAlignment="1" applyProtection="1">
      <alignment horizontal="center" vertical="center"/>
    </xf>
    <xf numFmtId="0" fontId="2" fillId="5" borderId="55" xfId="0" applyFont="1" applyFill="1" applyBorder="1" applyAlignment="1" applyProtection="1">
      <alignment horizontal="center" vertical="center"/>
    </xf>
    <xf numFmtId="0" fontId="0" fillId="5" borderId="55" xfId="0" applyFill="1" applyBorder="1" applyAlignment="1" applyProtection="1">
      <alignment vertical="center"/>
    </xf>
    <xf numFmtId="0" fontId="0" fillId="5" borderId="48" xfId="0" applyFill="1" applyBorder="1" applyAlignment="1" applyProtection="1">
      <alignment vertical="center"/>
    </xf>
    <xf numFmtId="43" fontId="29" fillId="32" borderId="48" xfId="1" applyFont="1" applyFill="1" applyBorder="1" applyAlignment="1" applyProtection="1">
      <alignment vertical="center"/>
    </xf>
    <xf numFmtId="9" fontId="29" fillId="32" borderId="33" xfId="2" applyFont="1" applyFill="1" applyBorder="1" applyAlignment="1" applyProtection="1">
      <alignment vertical="center"/>
    </xf>
    <xf numFmtId="9" fontId="30" fillId="32" borderId="33" xfId="2" applyFont="1" applyFill="1" applyBorder="1" applyAlignment="1" applyProtection="1">
      <alignment vertical="center"/>
    </xf>
    <xf numFmtId="43" fontId="29" fillId="32" borderId="33" xfId="1" applyFont="1" applyFill="1" applyBorder="1" applyAlignment="1" applyProtection="1">
      <alignment vertical="center"/>
    </xf>
    <xf numFmtId="0" fontId="0" fillId="32" borderId="55" xfId="0" applyFill="1" applyBorder="1" applyAlignment="1" applyProtection="1">
      <alignment vertical="center"/>
    </xf>
    <xf numFmtId="0" fontId="2" fillId="32" borderId="48" xfId="0" applyFont="1" applyFill="1" applyBorder="1" applyAlignment="1" applyProtection="1">
      <alignment horizontal="center" vertical="center" wrapText="1"/>
    </xf>
    <xf numFmtId="0" fontId="2" fillId="32" borderId="33" xfId="0" applyFont="1" applyFill="1" applyBorder="1" applyAlignment="1" applyProtection="1">
      <alignment horizontal="center" vertical="center" wrapText="1"/>
    </xf>
    <xf numFmtId="9" fontId="2" fillId="32" borderId="33" xfId="2" applyFont="1" applyFill="1" applyBorder="1" applyAlignment="1" applyProtection="1">
      <alignment horizontal="center" vertical="center" wrapText="1"/>
    </xf>
    <xf numFmtId="4" fontId="2" fillId="32" borderId="33" xfId="0" applyNumberFormat="1" applyFont="1" applyFill="1" applyBorder="1" applyAlignment="1" applyProtection="1">
      <alignment horizontal="center" vertical="center" wrapText="1"/>
    </xf>
    <xf numFmtId="0" fontId="2" fillId="32" borderId="55" xfId="0" applyFont="1" applyFill="1" applyBorder="1" applyAlignment="1" applyProtection="1">
      <alignment horizontal="center" vertical="center" wrapText="1"/>
    </xf>
    <xf numFmtId="43" fontId="0" fillId="28" borderId="9" xfId="0" applyNumberFormat="1" applyFill="1" applyBorder="1" applyAlignment="1" applyProtection="1">
      <alignment vertical="center"/>
    </xf>
    <xf numFmtId="9" fontId="0" fillId="28" borderId="3" xfId="2" applyFont="1" applyFill="1" applyBorder="1" applyAlignment="1" applyProtection="1">
      <alignment vertical="center"/>
    </xf>
    <xf numFmtId="43" fontId="0" fillId="28" borderId="2" xfId="0" applyNumberFormat="1" applyFill="1" applyBorder="1" applyAlignment="1" applyProtection="1">
      <alignment vertical="center"/>
    </xf>
    <xf numFmtId="9" fontId="0" fillId="28" borderId="1" xfId="2" applyFont="1" applyFill="1" applyBorder="1" applyAlignment="1" applyProtection="1">
      <alignment vertical="center"/>
    </xf>
    <xf numFmtId="43" fontId="0" fillId="28" borderId="2" xfId="1" applyFont="1" applyFill="1" applyBorder="1" applyAlignment="1" applyProtection="1">
      <alignment vertical="center"/>
    </xf>
    <xf numFmtId="43" fontId="0" fillId="28" borderId="31" xfId="1" applyFont="1" applyFill="1" applyBorder="1" applyAlignment="1" applyProtection="1">
      <alignment vertical="center"/>
    </xf>
    <xf numFmtId="9" fontId="0" fillId="28" borderId="23" xfId="2" applyFont="1" applyFill="1" applyBorder="1" applyAlignment="1" applyProtection="1">
      <alignment vertical="center"/>
    </xf>
    <xf numFmtId="0" fontId="0" fillId="28" borderId="26" xfId="0" applyFill="1" applyBorder="1" applyAlignment="1" applyProtection="1">
      <alignment horizontal="center" vertical="center"/>
    </xf>
    <xf numFmtId="0" fontId="0" fillId="28" borderId="21" xfId="0" applyFill="1" applyBorder="1" applyAlignment="1" applyProtection="1">
      <alignment horizontal="center" vertical="center"/>
    </xf>
    <xf numFmtId="0" fontId="0" fillId="28" borderId="24" xfId="0" applyFill="1" applyBorder="1" applyAlignment="1" applyProtection="1">
      <alignment horizontal="center" vertical="center"/>
    </xf>
    <xf numFmtId="0" fontId="0" fillId="28" borderId="26" xfId="0" applyFill="1" applyBorder="1" applyAlignment="1" applyProtection="1">
      <alignment vertical="center"/>
    </xf>
    <xf numFmtId="0" fontId="0" fillId="28" borderId="21" xfId="0" applyFill="1" applyBorder="1" applyAlignment="1" applyProtection="1">
      <alignment vertical="center"/>
    </xf>
    <xf numFmtId="0" fontId="0" fillId="28" borderId="24" xfId="0" applyFill="1" applyBorder="1" applyAlignment="1" applyProtection="1">
      <alignment vertical="center"/>
    </xf>
    <xf numFmtId="0" fontId="3" fillId="28" borderId="25" xfId="0" applyFont="1" applyFill="1" applyBorder="1" applyAlignment="1" applyProtection="1">
      <alignment vertical="center"/>
    </xf>
    <xf numFmtId="0" fontId="3" fillId="28" borderId="26" xfId="0" applyFont="1" applyFill="1" applyBorder="1" applyAlignment="1" applyProtection="1">
      <alignment vertical="center"/>
    </xf>
    <xf numFmtId="0" fontId="3" fillId="28" borderId="20" xfId="0" applyFont="1" applyFill="1" applyBorder="1" applyAlignment="1" applyProtection="1">
      <alignment vertical="center" wrapText="1"/>
    </xf>
    <xf numFmtId="0" fontId="3" fillId="28" borderId="21" xfId="0" applyFont="1" applyFill="1" applyBorder="1" applyAlignment="1" applyProtection="1">
      <alignment vertical="center"/>
    </xf>
    <xf numFmtId="49" fontId="0" fillId="28" borderId="20" xfId="0" applyNumberFormat="1" applyFill="1" applyBorder="1" applyAlignment="1" applyProtection="1">
      <alignment vertical="center" wrapText="1"/>
    </xf>
    <xf numFmtId="49" fontId="33" fillId="28" borderId="20" xfId="0" applyNumberFormat="1" applyFont="1" applyFill="1" applyBorder="1" applyAlignment="1" applyProtection="1">
      <alignment vertical="center"/>
    </xf>
    <xf numFmtId="0" fontId="3" fillId="28" borderId="20" xfId="0" applyFont="1" applyFill="1" applyBorder="1" applyAlignment="1" applyProtection="1">
      <alignment vertical="center"/>
    </xf>
    <xf numFmtId="0" fontId="3" fillId="28" borderId="22" xfId="0" applyFont="1" applyFill="1" applyBorder="1" applyAlignment="1" applyProtection="1">
      <alignment vertical="center"/>
    </xf>
    <xf numFmtId="0" fontId="3" fillId="28" borderId="24" xfId="0" applyFont="1" applyFill="1" applyBorder="1" applyAlignment="1" applyProtection="1">
      <alignment vertical="center"/>
    </xf>
    <xf numFmtId="0" fontId="10" fillId="0" borderId="0" xfId="0" applyFont="1" applyFill="1" applyBorder="1" applyAlignment="1" applyProtection="1">
      <alignment vertical="center"/>
    </xf>
    <xf numFmtId="0" fontId="15" fillId="23" borderId="0" xfId="0" applyFont="1" applyFill="1" applyBorder="1" applyAlignment="1" applyProtection="1">
      <alignment vertical="center" wrapText="1"/>
    </xf>
    <xf numFmtId="167" fontId="15" fillId="23" borderId="18" xfId="0" applyNumberFormat="1" applyFont="1" applyFill="1" applyBorder="1" applyAlignment="1" applyProtection="1">
      <alignment horizontal="center" vertical="center"/>
    </xf>
    <xf numFmtId="0" fontId="10" fillId="0" borderId="18" xfId="0" applyFont="1" applyFill="1" applyBorder="1" applyAlignment="1" applyProtection="1">
      <alignment vertical="center"/>
    </xf>
    <xf numFmtId="0" fontId="10" fillId="0" borderId="48" xfId="0" applyFont="1" applyFill="1" applyBorder="1" applyAlignment="1" applyProtection="1">
      <alignment vertical="center"/>
    </xf>
    <xf numFmtId="0" fontId="41" fillId="22" borderId="28" xfId="0" applyFont="1" applyFill="1" applyBorder="1" applyAlignment="1" applyProtection="1">
      <alignment horizontal="center" vertical="center" wrapText="1"/>
    </xf>
    <xf numFmtId="0" fontId="41" fillId="22" borderId="34" xfId="0" applyFont="1" applyFill="1" applyBorder="1" applyAlignment="1" applyProtection="1">
      <alignment horizontal="center" vertical="center" wrapText="1"/>
    </xf>
    <xf numFmtId="49" fontId="29" fillId="22" borderId="27" xfId="0" applyNumberFormat="1" applyFont="1" applyFill="1" applyBorder="1" applyAlignment="1" applyProtection="1">
      <alignment horizontal="left" vertical="center" wrapText="1"/>
      <protection locked="0"/>
    </xf>
    <xf numFmtId="2" fontId="30" fillId="22" borderId="34" xfId="0" applyNumberFormat="1" applyFont="1" applyFill="1" applyBorder="1" applyAlignment="1" applyProtection="1">
      <alignment horizontal="left" vertical="center"/>
    </xf>
    <xf numFmtId="0" fontId="30" fillId="22" borderId="13" xfId="0" applyFont="1" applyFill="1" applyBorder="1" applyAlignment="1" applyProtection="1">
      <alignment vertical="center" wrapText="1"/>
    </xf>
    <xf numFmtId="0" fontId="2" fillId="25" borderId="7" xfId="0" applyFont="1" applyFill="1" applyBorder="1" applyAlignment="1" applyProtection="1">
      <alignment vertical="top"/>
    </xf>
    <xf numFmtId="0" fontId="2" fillId="25" borderId="13" xfId="0" applyFont="1" applyFill="1" applyBorder="1" applyAlignment="1" applyProtection="1">
      <alignment vertical="top"/>
    </xf>
    <xf numFmtId="0" fontId="2" fillId="25" borderId="6" xfId="0" applyFont="1" applyFill="1" applyBorder="1" applyAlignment="1" applyProtection="1">
      <alignment vertical="top"/>
    </xf>
    <xf numFmtId="0" fontId="2" fillId="0" borderId="49" xfId="0" applyFont="1" applyFill="1" applyBorder="1" applyAlignment="1" applyProtection="1">
      <alignment vertical="center"/>
      <protection locked="0"/>
    </xf>
    <xf numFmtId="0" fontId="2" fillId="0" borderId="45" xfId="0" applyFont="1" applyFill="1" applyBorder="1" applyAlignment="1" applyProtection="1">
      <alignment vertical="center"/>
      <protection locked="0"/>
    </xf>
    <xf numFmtId="0" fontId="2" fillId="0" borderId="45" xfId="0" applyFont="1" applyFill="1" applyBorder="1" applyAlignment="1" applyProtection="1">
      <alignment vertical="center"/>
    </xf>
    <xf numFmtId="0" fontId="2" fillId="0" borderId="10" xfId="0" applyFont="1" applyFill="1" applyBorder="1" applyAlignment="1" applyProtection="1">
      <alignment vertical="center"/>
      <protection locked="0"/>
    </xf>
    <xf numFmtId="0" fontId="2" fillId="0" borderId="40" xfId="0" applyFont="1" applyFill="1" applyBorder="1" applyAlignment="1" applyProtection="1">
      <alignment vertical="center"/>
      <protection locked="0"/>
    </xf>
    <xf numFmtId="0" fontId="2" fillId="0" borderId="10" xfId="0" applyFont="1" applyFill="1" applyBorder="1" applyAlignment="1" applyProtection="1">
      <alignment vertical="center"/>
    </xf>
    <xf numFmtId="0" fontId="30" fillId="22" borderId="7" xfId="0" applyFont="1" applyFill="1" applyBorder="1" applyAlignment="1" applyProtection="1">
      <alignment vertical="center" wrapText="1"/>
    </xf>
    <xf numFmtId="0" fontId="30" fillId="22" borderId="6" xfId="0" applyFont="1" applyFill="1" applyBorder="1" applyAlignment="1" applyProtection="1">
      <alignment vertical="center" wrapText="1"/>
    </xf>
    <xf numFmtId="0" fontId="3" fillId="30" borderId="0" xfId="0" applyFont="1" applyFill="1" applyBorder="1" applyAlignment="1" applyProtection="1">
      <alignment horizontal="left" vertical="center"/>
    </xf>
    <xf numFmtId="0" fontId="3" fillId="30" borderId="0" xfId="0" applyFont="1" applyFill="1" applyAlignment="1" applyProtection="1">
      <alignment horizontal="left" vertical="center"/>
    </xf>
    <xf numFmtId="43" fontId="3" fillId="0" borderId="0" xfId="1" applyFont="1" applyBorder="1" applyAlignment="1" applyProtection="1">
      <alignment horizontal="left" vertical="center"/>
    </xf>
    <xf numFmtId="44" fontId="3" fillId="0" borderId="0" xfId="59" applyFont="1" applyBorder="1" applyAlignment="1" applyProtection="1">
      <alignment horizontal="left" vertical="center"/>
    </xf>
    <xf numFmtId="0" fontId="3" fillId="0" borderId="20" xfId="0" applyFont="1" applyFill="1" applyBorder="1" applyAlignment="1" applyProtection="1">
      <alignment horizontal="left" vertical="center" wrapText="1"/>
    </xf>
    <xf numFmtId="0" fontId="3" fillId="0" borderId="32" xfId="0" applyFont="1" applyFill="1" applyBorder="1" applyAlignment="1" applyProtection="1">
      <alignment horizontal="left" vertical="center" wrapText="1"/>
    </xf>
    <xf numFmtId="0" fontId="8" fillId="22" borderId="27" xfId="0" applyFont="1" applyFill="1" applyBorder="1" applyAlignment="1" applyProtection="1">
      <alignment horizontal="center" vertical="center"/>
    </xf>
    <xf numFmtId="0" fontId="8" fillId="5" borderId="20" xfId="0" applyFont="1" applyFill="1" applyBorder="1" applyAlignment="1" applyProtection="1">
      <alignment horizontal="left" vertical="center" wrapText="1"/>
    </xf>
    <xf numFmtId="0" fontId="8" fillId="5" borderId="32" xfId="0" applyFont="1" applyFill="1" applyBorder="1" applyAlignment="1" applyProtection="1">
      <alignment horizontal="left" vertical="center" wrapText="1"/>
    </xf>
    <xf numFmtId="43" fontId="29" fillId="22" borderId="6" xfId="1" applyFont="1" applyFill="1" applyBorder="1" applyAlignment="1" applyProtection="1">
      <alignment vertical="center"/>
    </xf>
    <xf numFmtId="0" fontId="30" fillId="22" borderId="30" xfId="0" applyFont="1" applyFill="1" applyBorder="1" applyAlignment="1" applyProtection="1">
      <alignment vertical="center" wrapText="1"/>
    </xf>
    <xf numFmtId="43" fontId="0" fillId="23" borderId="1" xfId="1" applyFont="1" applyFill="1" applyBorder="1" applyAlignment="1" applyProtection="1">
      <alignment vertical="center"/>
    </xf>
    <xf numFmtId="43" fontId="29" fillId="23" borderId="5" xfId="1" applyFont="1" applyFill="1" applyBorder="1" applyAlignment="1" applyProtection="1">
      <alignment horizontal="left" vertical="center"/>
    </xf>
    <xf numFmtId="166" fontId="0" fillId="26" borderId="40" xfId="1" applyNumberFormat="1" applyFont="1" applyFill="1" applyBorder="1" applyAlignment="1" applyProtection="1">
      <alignment vertical="center"/>
    </xf>
    <xf numFmtId="43" fontId="29" fillId="23" borderId="40" xfId="1" applyFont="1" applyFill="1" applyBorder="1" applyAlignment="1" applyProtection="1">
      <alignment horizontal="left" vertical="center"/>
    </xf>
    <xf numFmtId="43" fontId="3" fillId="23" borderId="5" xfId="1" applyFont="1" applyFill="1" applyBorder="1" applyAlignment="1" applyProtection="1">
      <alignment horizontal="left" vertical="center"/>
    </xf>
    <xf numFmtId="43" fontId="3" fillId="29" borderId="40" xfId="1" applyFont="1" applyFill="1" applyBorder="1" applyAlignment="1" applyProtection="1">
      <alignment horizontal="left" vertical="center"/>
      <protection locked="0"/>
    </xf>
    <xf numFmtId="43" fontId="29" fillId="22" borderId="40" xfId="1" applyFont="1" applyFill="1" applyBorder="1" applyAlignment="1" applyProtection="1">
      <alignment horizontal="left" vertical="center"/>
      <protection locked="0"/>
    </xf>
    <xf numFmtId="166" fontId="29" fillId="26" borderId="20" xfId="1" applyNumberFormat="1" applyFont="1" applyFill="1" applyBorder="1" applyAlignment="1" applyProtection="1">
      <alignment vertical="center"/>
    </xf>
    <xf numFmtId="166" fontId="29" fillId="26" borderId="37" xfId="1" applyNumberFormat="1" applyFont="1" applyFill="1" applyBorder="1" applyAlignment="1" applyProtection="1">
      <alignment vertical="center"/>
    </xf>
    <xf numFmtId="43" fontId="29" fillId="23" borderId="11" xfId="1" applyFont="1" applyFill="1" applyBorder="1" applyAlignment="1" applyProtection="1">
      <alignment horizontal="left" vertical="center"/>
    </xf>
    <xf numFmtId="43" fontId="29" fillId="22" borderId="50" xfId="1" applyFont="1" applyFill="1" applyBorder="1" applyAlignment="1" applyProtection="1">
      <alignment horizontal="left" vertical="center"/>
      <protection locked="0"/>
    </xf>
    <xf numFmtId="43" fontId="29" fillId="23" borderId="50" xfId="1" applyFont="1" applyFill="1" applyBorder="1" applyAlignment="1" applyProtection="1">
      <alignment horizontal="left" vertical="center"/>
    </xf>
    <xf numFmtId="0" fontId="29" fillId="0" borderId="37" xfId="0" applyFont="1" applyFill="1" applyBorder="1" applyAlignment="1" applyProtection="1">
      <alignment horizontal="left" vertical="center" wrapText="1"/>
    </xf>
    <xf numFmtId="0" fontId="30" fillId="22" borderId="28" xfId="0" applyFont="1" applyFill="1" applyBorder="1" applyAlignment="1" applyProtection="1">
      <alignment horizontal="left" vertical="center" wrapText="1"/>
      <protection locked="0"/>
    </xf>
    <xf numFmtId="0" fontId="30" fillId="22" borderId="28" xfId="0" applyFont="1" applyFill="1" applyBorder="1" applyAlignment="1" applyProtection="1">
      <alignment horizontal="center" vertical="center"/>
      <protection locked="0"/>
    </xf>
    <xf numFmtId="166" fontId="30" fillId="22" borderId="28" xfId="1" applyNumberFormat="1" applyFont="1" applyFill="1" applyBorder="1" applyAlignment="1" applyProtection="1">
      <alignment vertical="center"/>
      <protection locked="0"/>
    </xf>
    <xf numFmtId="166" fontId="30" fillId="22" borderId="28" xfId="1" applyNumberFormat="1" applyFont="1" applyFill="1" applyBorder="1" applyAlignment="1" applyProtection="1">
      <alignment horizontal="left" vertical="center"/>
      <protection locked="0"/>
    </xf>
    <xf numFmtId="4" fontId="30" fillId="22" borderId="28" xfId="0" applyNumberFormat="1" applyFont="1" applyFill="1" applyBorder="1" applyAlignment="1" applyProtection="1">
      <alignment horizontal="center" vertical="center"/>
      <protection locked="0"/>
    </xf>
    <xf numFmtId="43" fontId="29" fillId="22" borderId="28" xfId="1" applyFont="1" applyFill="1" applyBorder="1" applyAlignment="1" applyProtection="1">
      <alignment vertical="center"/>
    </xf>
    <xf numFmtId="2" fontId="30" fillId="22" borderId="28" xfId="0" applyNumberFormat="1" applyFont="1" applyFill="1" applyBorder="1" applyAlignment="1" applyProtection="1">
      <alignment horizontal="left" vertical="center"/>
    </xf>
    <xf numFmtId="2" fontId="30" fillId="22" borderId="27" xfId="0" applyNumberFormat="1" applyFont="1" applyFill="1" applyBorder="1" applyAlignment="1" applyProtection="1">
      <alignment horizontal="left" vertical="center"/>
    </xf>
    <xf numFmtId="43" fontId="30" fillId="22" borderId="34" xfId="1" applyFont="1" applyFill="1" applyBorder="1" applyAlignment="1" applyProtection="1">
      <alignment vertical="center"/>
    </xf>
    <xf numFmtId="43" fontId="30" fillId="22" borderId="7" xfId="1" applyFont="1" applyFill="1" applyBorder="1" applyAlignment="1" applyProtection="1">
      <alignment vertical="center"/>
      <protection locked="0"/>
    </xf>
    <xf numFmtId="43" fontId="30" fillId="22" borderId="7" xfId="1" applyFont="1" applyFill="1" applyBorder="1" applyAlignment="1" applyProtection="1">
      <alignment vertical="center"/>
    </xf>
    <xf numFmtId="0" fontId="30" fillId="22" borderId="27" xfId="0" applyFont="1" applyFill="1" applyBorder="1" applyAlignment="1" applyProtection="1">
      <alignment vertical="center" wrapText="1"/>
    </xf>
    <xf numFmtId="0" fontId="30" fillId="22" borderId="28" xfId="0" applyFont="1" applyFill="1" applyBorder="1" applyAlignment="1" applyProtection="1">
      <alignment horizontal="left" vertical="center" wrapText="1"/>
    </xf>
    <xf numFmtId="0" fontId="30" fillId="22" borderId="29" xfId="0" applyFont="1" applyFill="1" applyBorder="1" applyAlignment="1" applyProtection="1">
      <alignment vertical="center"/>
    </xf>
    <xf numFmtId="173" fontId="3" fillId="30" borderId="0" xfId="1" applyNumberFormat="1" applyFont="1" applyFill="1" applyBorder="1" applyAlignment="1" applyProtection="1">
      <alignment horizontal="left" vertical="center"/>
    </xf>
    <xf numFmtId="43" fontId="28" fillId="0" borderId="1" xfId="1" applyFont="1" applyFill="1" applyBorder="1" applyAlignment="1" applyProtection="1">
      <alignment horizontal="center" vertical="center"/>
    </xf>
    <xf numFmtId="0" fontId="8" fillId="5" borderId="56" xfId="0" applyFont="1" applyFill="1" applyBorder="1" applyAlignment="1" applyProtection="1">
      <alignment horizontal="left" vertical="center" wrapText="1"/>
    </xf>
    <xf numFmtId="0" fontId="2" fillId="5" borderId="47" xfId="0" applyFont="1" applyFill="1" applyBorder="1" applyAlignment="1" applyProtection="1">
      <alignment horizontal="center" vertical="center"/>
    </xf>
    <xf numFmtId="0" fontId="29" fillId="5" borderId="47" xfId="0" applyFont="1" applyFill="1" applyBorder="1" applyAlignment="1" applyProtection="1">
      <alignment horizontal="center" vertical="center"/>
    </xf>
    <xf numFmtId="0" fontId="3" fillId="0" borderId="57" xfId="0" applyNumberFormat="1" applyFont="1" applyFill="1" applyBorder="1" applyAlignment="1" applyProtection="1">
      <alignment horizontal="left" vertical="center"/>
    </xf>
    <xf numFmtId="0" fontId="3" fillId="0" borderId="58" xfId="0" applyNumberFormat="1" applyFont="1" applyFill="1" applyBorder="1" applyAlignment="1" applyProtection="1">
      <alignment horizontal="left" vertical="center"/>
    </xf>
    <xf numFmtId="0" fontId="3" fillId="0" borderId="59" xfId="0" applyNumberFormat="1" applyFont="1" applyFill="1" applyBorder="1" applyAlignment="1" applyProtection="1">
      <alignment horizontal="left" vertical="center"/>
    </xf>
    <xf numFmtId="43" fontId="0" fillId="28" borderId="9" xfId="1" applyFont="1" applyFill="1" applyBorder="1" applyAlignment="1" applyProtection="1">
      <alignment vertical="center"/>
    </xf>
    <xf numFmtId="43" fontId="0" fillId="28" borderId="3" xfId="1" applyFont="1" applyFill="1" applyBorder="1" applyAlignment="1" applyProtection="1">
      <alignment vertical="center"/>
    </xf>
    <xf numFmtId="43" fontId="0" fillId="28" borderId="1" xfId="1" applyFont="1" applyFill="1" applyBorder="1" applyAlignment="1" applyProtection="1">
      <alignment vertical="center"/>
    </xf>
    <xf numFmtId="43" fontId="0" fillId="28" borderId="23" xfId="1" applyFont="1" applyFill="1" applyBorder="1" applyAlignment="1" applyProtection="1">
      <alignment vertical="center"/>
    </xf>
    <xf numFmtId="4" fontId="2" fillId="32" borderId="55" xfId="0" applyNumberFormat="1" applyFont="1" applyFill="1" applyBorder="1" applyAlignment="1" applyProtection="1">
      <alignment horizontal="center" vertical="center" wrapText="1"/>
    </xf>
    <xf numFmtId="43" fontId="0" fillId="0" borderId="26" xfId="1" applyFont="1" applyFill="1" applyBorder="1" applyAlignment="1" applyProtection="1">
      <alignment vertical="center"/>
    </xf>
    <xf numFmtId="43" fontId="0" fillId="0" borderId="21" xfId="1" applyFont="1" applyFill="1" applyBorder="1" applyAlignment="1" applyProtection="1">
      <alignment vertical="center"/>
    </xf>
    <xf numFmtId="43" fontId="0" fillId="0" borderId="24" xfId="1" applyFont="1" applyFill="1" applyBorder="1" applyAlignment="1" applyProtection="1">
      <alignment vertical="center"/>
    </xf>
    <xf numFmtId="43" fontId="29" fillId="32" borderId="55" xfId="1" applyFont="1" applyFill="1" applyBorder="1" applyAlignment="1" applyProtection="1">
      <alignment vertical="center"/>
    </xf>
    <xf numFmtId="43" fontId="29" fillId="32" borderId="47" xfId="1" applyFont="1" applyFill="1" applyBorder="1" applyAlignment="1" applyProtection="1">
      <alignment vertical="center"/>
    </xf>
    <xf numFmtId="49" fontId="0" fillId="30" borderId="2" xfId="0" applyNumberFormat="1" applyFont="1" applyFill="1" applyBorder="1" applyAlignment="1" applyProtection="1">
      <alignment horizontal="left" vertical="center" wrapText="1"/>
    </xf>
    <xf numFmtId="49" fontId="0" fillId="26" borderId="2" xfId="0" applyNumberFormat="1" applyFont="1" applyFill="1" applyBorder="1" applyAlignment="1" applyProtection="1">
      <alignment horizontal="left" vertical="center" wrapText="1"/>
      <protection locked="0"/>
    </xf>
    <xf numFmtId="49" fontId="29" fillId="22" borderId="2" xfId="0" applyNumberFormat="1" applyFont="1" applyFill="1" applyBorder="1" applyAlignment="1" applyProtection="1">
      <alignment horizontal="left" vertical="center" wrapText="1"/>
      <protection locked="0"/>
    </xf>
    <xf numFmtId="49" fontId="0" fillId="29" borderId="2" xfId="0" applyNumberFormat="1" applyFont="1" applyFill="1" applyBorder="1" applyAlignment="1" applyProtection="1">
      <alignment horizontal="left" vertical="center" wrapText="1"/>
      <protection locked="0"/>
    </xf>
    <xf numFmtId="49" fontId="0" fillId="26" borderId="2" xfId="0" applyNumberFormat="1" applyFont="1" applyFill="1" applyBorder="1" applyAlignment="1" applyProtection="1">
      <alignment horizontal="left" vertical="center" wrapText="1"/>
    </xf>
    <xf numFmtId="49" fontId="29" fillId="22" borderId="2" xfId="0" applyNumberFormat="1" applyFont="1" applyFill="1" applyBorder="1" applyAlignment="1" applyProtection="1">
      <alignment horizontal="left" vertical="center" wrapText="1"/>
    </xf>
    <xf numFmtId="49" fontId="29" fillId="22" borderId="14" xfId="0" applyNumberFormat="1" applyFont="1" applyFill="1" applyBorder="1" applyAlignment="1" applyProtection="1">
      <alignment horizontal="left" vertical="center" wrapText="1"/>
      <protection locked="0"/>
    </xf>
    <xf numFmtId="49" fontId="29" fillId="22" borderId="30" xfId="0" applyNumberFormat="1" applyFont="1" applyFill="1" applyBorder="1" applyAlignment="1" applyProtection="1">
      <alignment horizontal="left" vertical="center" wrapText="1"/>
      <protection locked="0"/>
    </xf>
    <xf numFmtId="49" fontId="3" fillId="0" borderId="37" xfId="0" applyNumberFormat="1" applyFont="1" applyFill="1" applyBorder="1" applyAlignment="1" applyProtection="1">
      <alignment horizontal="left" vertical="center" wrapText="1"/>
    </xf>
    <xf numFmtId="49" fontId="3" fillId="0" borderId="20" xfId="0" applyNumberFormat="1" applyFont="1" applyFill="1" applyBorder="1" applyAlignment="1" applyProtection="1">
      <alignment horizontal="left" vertical="center" wrapText="1"/>
    </xf>
    <xf numFmtId="0" fontId="8" fillId="22" borderId="6" xfId="0" applyFont="1" applyFill="1" applyBorder="1" applyAlignment="1" applyProtection="1">
      <alignment horizontal="center" vertical="center" wrapText="1"/>
    </xf>
    <xf numFmtId="43" fontId="8" fillId="5" borderId="46" xfId="1" applyFont="1" applyFill="1" applyBorder="1" applyAlignment="1" applyProtection="1">
      <alignment horizontal="center" vertical="center"/>
    </xf>
    <xf numFmtId="43" fontId="8" fillId="5" borderId="41" xfId="1" applyFont="1" applyFill="1" applyBorder="1" applyAlignment="1" applyProtection="1">
      <alignment horizontal="center" vertical="center"/>
    </xf>
    <xf numFmtId="43" fontId="8" fillId="5" borderId="60" xfId="1" applyFont="1" applyFill="1" applyBorder="1" applyAlignment="1" applyProtection="1">
      <alignment horizontal="center" vertical="center"/>
    </xf>
    <xf numFmtId="43" fontId="3" fillId="0" borderId="60" xfId="1" applyFont="1" applyFill="1" applyBorder="1" applyAlignment="1" applyProtection="1">
      <alignment horizontal="center" vertical="center"/>
    </xf>
    <xf numFmtId="43" fontId="8" fillId="5" borderId="61" xfId="1" applyFont="1" applyFill="1" applyBorder="1" applyAlignment="1" applyProtection="1">
      <alignment horizontal="center" vertical="center"/>
    </xf>
    <xf numFmtId="43" fontId="8" fillId="5" borderId="1" xfId="1" applyFont="1" applyFill="1" applyBorder="1" applyAlignment="1" applyProtection="1">
      <alignment horizontal="center" vertical="center"/>
    </xf>
    <xf numFmtId="43" fontId="3" fillId="0" borderId="1" xfId="1" applyFont="1" applyFill="1" applyBorder="1" applyAlignment="1" applyProtection="1">
      <alignment horizontal="center" vertical="center"/>
    </xf>
    <xf numFmtId="43" fontId="28" fillId="0" borderId="4" xfId="1" applyFont="1" applyFill="1" applyBorder="1" applyAlignment="1" applyProtection="1">
      <alignment horizontal="center" vertical="center"/>
    </xf>
    <xf numFmtId="43" fontId="28" fillId="0" borderId="33" xfId="1" applyFont="1" applyFill="1" applyBorder="1" applyAlignment="1" applyProtection="1">
      <alignment horizontal="center" vertical="center"/>
    </xf>
    <xf numFmtId="43" fontId="8" fillId="5" borderId="33" xfId="1" applyFont="1" applyFill="1" applyBorder="1" applyAlignment="1" applyProtection="1">
      <alignment horizontal="center" vertical="center"/>
    </xf>
    <xf numFmtId="43" fontId="3" fillId="0" borderId="33" xfId="1" applyFont="1" applyFill="1" applyBorder="1" applyAlignment="1" applyProtection="1">
      <alignment horizontal="center" vertical="center"/>
    </xf>
    <xf numFmtId="43" fontId="3" fillId="0" borderId="41" xfId="1" applyFont="1" applyFill="1" applyBorder="1" applyAlignment="1" applyProtection="1">
      <alignment horizontal="center" vertical="center"/>
    </xf>
    <xf numFmtId="43" fontId="28" fillId="0" borderId="41" xfId="1" applyFont="1" applyFill="1" applyBorder="1" applyAlignment="1" applyProtection="1">
      <alignment horizontal="center" vertical="center"/>
    </xf>
    <xf numFmtId="43" fontId="28" fillId="0" borderId="60" xfId="1" applyFont="1" applyFill="1" applyBorder="1" applyAlignment="1" applyProtection="1">
      <alignment horizontal="center" vertical="center"/>
    </xf>
    <xf numFmtId="0" fontId="8" fillId="22" borderId="30" xfId="0" applyFont="1" applyFill="1" applyBorder="1" applyAlignment="1" applyProtection="1">
      <alignment horizontal="center" vertical="center" wrapText="1"/>
    </xf>
    <xf numFmtId="43" fontId="8" fillId="5" borderId="52" xfId="1" applyFont="1" applyFill="1" applyBorder="1" applyAlignment="1" applyProtection="1">
      <alignment horizontal="center" vertical="center"/>
    </xf>
    <xf numFmtId="43" fontId="8" fillId="5" borderId="2" xfId="1" applyFont="1" applyFill="1" applyBorder="1" applyAlignment="1" applyProtection="1">
      <alignment horizontal="center" vertical="center"/>
    </xf>
    <xf numFmtId="43" fontId="3" fillId="28" borderId="2" xfId="1" applyFont="1" applyFill="1" applyBorder="1" applyAlignment="1" applyProtection="1">
      <alignment horizontal="center" vertical="center"/>
    </xf>
    <xf numFmtId="43" fontId="28" fillId="28" borderId="2" xfId="1" applyFont="1" applyFill="1" applyBorder="1" applyAlignment="1" applyProtection="1">
      <alignment horizontal="center" vertical="center"/>
    </xf>
    <xf numFmtId="43" fontId="28" fillId="28" borderId="14" xfId="1" applyFont="1" applyFill="1" applyBorder="1" applyAlignment="1" applyProtection="1">
      <alignment horizontal="center" vertical="center"/>
    </xf>
    <xf numFmtId="43" fontId="28" fillId="28" borderId="48" xfId="1" applyFont="1" applyFill="1" applyBorder="1" applyAlignment="1" applyProtection="1">
      <alignment horizontal="center" vertical="center"/>
    </xf>
    <xf numFmtId="43" fontId="8" fillId="5" borderId="48" xfId="1" applyFont="1" applyFill="1" applyBorder="1" applyAlignment="1" applyProtection="1">
      <alignment horizontal="center" vertical="center"/>
    </xf>
    <xf numFmtId="43" fontId="3" fillId="0" borderId="48" xfId="1" applyFont="1" applyFill="1" applyBorder="1" applyAlignment="1" applyProtection="1">
      <alignment horizontal="center" vertical="center"/>
    </xf>
    <xf numFmtId="0" fontId="8" fillId="32" borderId="20" xfId="0" applyFont="1" applyFill="1" applyBorder="1" applyAlignment="1" applyProtection="1">
      <alignment horizontal="left" vertical="center" wrapText="1"/>
    </xf>
    <xf numFmtId="43" fontId="43" fillId="32" borderId="1" xfId="1" applyFont="1" applyFill="1" applyBorder="1" applyAlignment="1" applyProtection="1">
      <alignment horizontal="center" vertical="center"/>
    </xf>
    <xf numFmtId="43" fontId="43" fillId="32" borderId="2" xfId="1" applyFont="1" applyFill="1" applyBorder="1" applyAlignment="1" applyProtection="1">
      <alignment horizontal="center" vertical="center"/>
    </xf>
    <xf numFmtId="43" fontId="43" fillId="32" borderId="41" xfId="1" applyFont="1" applyFill="1" applyBorder="1" applyAlignment="1" applyProtection="1">
      <alignment horizontal="center" vertical="center"/>
    </xf>
    <xf numFmtId="0" fontId="2" fillId="0" borderId="0" xfId="0" applyFont="1" applyAlignment="1" applyProtection="1">
      <alignment horizontal="center" vertical="center"/>
    </xf>
    <xf numFmtId="49" fontId="0" fillId="30" borderId="25" xfId="0" applyNumberFormat="1" applyFont="1" applyFill="1" applyBorder="1" applyAlignment="1" applyProtection="1">
      <alignment horizontal="left" vertical="center" wrapText="1"/>
    </xf>
    <xf numFmtId="49" fontId="0" fillId="30" borderId="9" xfId="0" applyNumberFormat="1" applyFont="1" applyFill="1" applyBorder="1" applyAlignment="1" applyProtection="1">
      <alignment horizontal="left" vertical="center" wrapText="1"/>
    </xf>
    <xf numFmtId="0" fontId="0" fillId="29" borderId="3" xfId="0" applyFont="1" applyFill="1" applyBorder="1" applyAlignment="1" applyProtection="1">
      <alignment horizontal="left" vertical="center" wrapText="1"/>
      <protection locked="0"/>
    </xf>
    <xf numFmtId="0" fontId="0" fillId="22" borderId="3" xfId="0" applyFont="1" applyFill="1" applyBorder="1" applyAlignment="1" applyProtection="1">
      <alignment horizontal="left" vertical="center" wrapText="1"/>
    </xf>
    <xf numFmtId="168" fontId="0" fillId="29" borderId="3" xfId="1" applyNumberFormat="1" applyFont="1" applyFill="1" applyBorder="1" applyAlignment="1" applyProtection="1">
      <alignment vertical="center"/>
      <protection locked="0"/>
    </xf>
    <xf numFmtId="168" fontId="0" fillId="29" borderId="3" xfId="0" applyNumberFormat="1" applyFont="1" applyFill="1" applyBorder="1" applyAlignment="1" applyProtection="1">
      <alignment horizontal="center" vertical="center"/>
      <protection locked="0"/>
    </xf>
    <xf numFmtId="168" fontId="0" fillId="29" borderId="3" xfId="1" applyNumberFormat="1" applyFont="1" applyFill="1" applyBorder="1" applyAlignment="1" applyProtection="1">
      <alignment horizontal="left" vertical="center"/>
      <protection locked="0"/>
    </xf>
    <xf numFmtId="168" fontId="0" fillId="29" borderId="3" xfId="1" applyNumberFormat="1" applyFont="1" applyFill="1" applyBorder="1" applyAlignment="1" applyProtection="1">
      <alignment horizontal="center" vertical="center"/>
      <protection locked="0"/>
    </xf>
    <xf numFmtId="43" fontId="0" fillId="23" borderId="3" xfId="1" applyFont="1" applyFill="1" applyBorder="1" applyAlignment="1" applyProtection="1">
      <alignment vertical="center"/>
    </xf>
    <xf numFmtId="2" fontId="3" fillId="22" borderId="3" xfId="0" applyNumberFormat="1" applyFont="1" applyFill="1" applyBorder="1" applyAlignment="1" applyProtection="1">
      <alignment horizontal="left" vertical="center"/>
    </xf>
    <xf numFmtId="2" fontId="3" fillId="22" borderId="15" xfId="0" applyNumberFormat="1" applyFont="1" applyFill="1" applyBorder="1" applyAlignment="1" applyProtection="1">
      <alignment horizontal="left" vertical="center"/>
    </xf>
    <xf numFmtId="2" fontId="3" fillId="29" borderId="25" xfId="0" applyNumberFormat="1" applyFont="1" applyFill="1" applyBorder="1" applyAlignment="1" applyProtection="1">
      <alignment horizontal="left" vertical="center"/>
      <protection locked="0"/>
    </xf>
    <xf numFmtId="2" fontId="3" fillId="29" borderId="3" xfId="0" applyNumberFormat="1" applyFont="1" applyFill="1" applyBorder="1" applyAlignment="1" applyProtection="1">
      <alignment horizontal="left" vertical="center"/>
      <protection locked="0"/>
    </xf>
    <xf numFmtId="43" fontId="3" fillId="23" borderId="15" xfId="1" applyFont="1" applyFill="1" applyBorder="1" applyAlignment="1" applyProtection="1">
      <alignment horizontal="left" vertical="center"/>
    </xf>
    <xf numFmtId="43" fontId="3" fillId="29" borderId="62" xfId="1" applyFont="1" applyFill="1" applyBorder="1" applyAlignment="1" applyProtection="1">
      <alignment horizontal="left" vertical="center"/>
      <protection locked="0"/>
    </xf>
    <xf numFmtId="166" fontId="0" fillId="26" borderId="62" xfId="1" applyNumberFormat="1" applyFont="1" applyFill="1" applyBorder="1" applyAlignment="1" applyProtection="1">
      <alignment vertical="center"/>
    </xf>
    <xf numFmtId="0" fontId="3" fillId="0" borderId="25" xfId="0" applyFont="1" applyFill="1" applyBorder="1" applyAlignment="1" applyProtection="1">
      <alignment horizontal="left" vertical="center" wrapText="1"/>
    </xf>
    <xf numFmtId="0" fontId="21" fillId="0" borderId="3" xfId="0" applyFont="1" applyFill="1" applyBorder="1" applyAlignment="1" applyProtection="1">
      <alignment horizontal="left" vertical="center" wrapText="1"/>
    </xf>
    <xf numFmtId="0" fontId="3" fillId="29" borderId="26" xfId="0" applyFont="1" applyFill="1" applyBorder="1" applyAlignment="1" applyProtection="1">
      <alignment vertical="center"/>
      <protection locked="0"/>
    </xf>
    <xf numFmtId="0" fontId="2" fillId="22" borderId="7" xfId="0" applyFont="1" applyFill="1" applyBorder="1" applyAlignment="1" applyProtection="1">
      <alignment vertical="top" wrapText="1"/>
    </xf>
    <xf numFmtId="0" fontId="2" fillId="22" borderId="13" xfId="0" applyFont="1" applyFill="1" applyBorder="1" applyAlignment="1" applyProtection="1">
      <alignment vertical="top" wrapText="1"/>
    </xf>
    <xf numFmtId="0" fontId="2" fillId="22" borderId="6" xfId="0" applyFont="1" applyFill="1" applyBorder="1" applyAlignment="1" applyProtection="1">
      <alignment vertical="top" wrapText="1"/>
    </xf>
    <xf numFmtId="0" fontId="2" fillId="16" borderId="63" xfId="0" applyFont="1" applyFill="1" applyBorder="1" applyAlignment="1" applyProtection="1">
      <alignment vertical="center"/>
    </xf>
    <xf numFmtId="0" fontId="2" fillId="16" borderId="64" xfId="0" applyFont="1" applyFill="1" applyBorder="1" applyAlignment="1" applyProtection="1">
      <alignment vertical="center"/>
    </xf>
    <xf numFmtId="0" fontId="2" fillId="16" borderId="65" xfId="0" applyFont="1" applyFill="1" applyBorder="1" applyAlignment="1" applyProtection="1">
      <alignment vertical="center"/>
    </xf>
    <xf numFmtId="0" fontId="2" fillId="25" borderId="63" xfId="0" applyFont="1" applyFill="1" applyBorder="1" applyAlignment="1" applyProtection="1">
      <alignment vertical="center"/>
    </xf>
    <xf numFmtId="0" fontId="2" fillId="25" borderId="64" xfId="0" applyFont="1" applyFill="1" applyBorder="1" applyAlignment="1" applyProtection="1">
      <alignment vertical="center"/>
    </xf>
    <xf numFmtId="0" fontId="2" fillId="25" borderId="65" xfId="0" applyFont="1" applyFill="1" applyBorder="1" applyAlignment="1" applyProtection="1">
      <alignment vertical="center"/>
    </xf>
    <xf numFmtId="0" fontId="2" fillId="24" borderId="63" xfId="0" applyFont="1" applyFill="1" applyBorder="1" applyAlignment="1" applyProtection="1">
      <alignment vertical="center"/>
    </xf>
    <xf numFmtId="0" fontId="2" fillId="24" borderId="64" xfId="0" applyFont="1" applyFill="1" applyBorder="1" applyAlignment="1" applyProtection="1">
      <alignment vertical="center"/>
    </xf>
    <xf numFmtId="0" fontId="2" fillId="24" borderId="65" xfId="0" applyFont="1" applyFill="1" applyBorder="1" applyAlignment="1" applyProtection="1">
      <alignment vertical="center"/>
    </xf>
    <xf numFmtId="0" fontId="0" fillId="0" borderId="25" xfId="0" applyFont="1" applyBorder="1" applyAlignment="1" applyProtection="1">
      <alignment vertical="center"/>
    </xf>
    <xf numFmtId="0" fontId="31" fillId="22" borderId="27" xfId="0" applyFont="1" applyFill="1" applyBorder="1" applyAlignment="1" applyProtection="1">
      <alignment horizontal="center" vertical="center" wrapText="1"/>
    </xf>
    <xf numFmtId="0" fontId="31" fillId="22" borderId="28" xfId="0" applyFont="1" applyFill="1" applyBorder="1" applyAlignment="1" applyProtection="1">
      <alignment horizontal="center" vertical="center" wrapText="1"/>
    </xf>
    <xf numFmtId="43" fontId="29" fillId="32" borderId="60" xfId="1" applyFont="1" applyFill="1" applyBorder="1" applyAlignment="1" applyProtection="1">
      <alignment vertical="center"/>
    </xf>
    <xf numFmtId="43" fontId="0" fillId="28" borderId="66" xfId="1" applyFont="1" applyFill="1" applyBorder="1" applyAlignment="1" applyProtection="1">
      <alignment vertical="center"/>
    </xf>
    <xf numFmtId="43" fontId="0" fillId="28" borderId="41" xfId="1" applyFont="1" applyFill="1" applyBorder="1" applyAlignment="1" applyProtection="1">
      <alignment vertical="center"/>
    </xf>
    <xf numFmtId="43" fontId="0" fillId="28" borderId="44" xfId="1" applyFont="1" applyFill="1" applyBorder="1" applyAlignment="1" applyProtection="1">
      <alignment vertical="center"/>
    </xf>
    <xf numFmtId="9" fontId="0" fillId="0" borderId="57" xfId="2" applyFont="1" applyFill="1" applyBorder="1" applyAlignment="1" applyProtection="1">
      <alignment horizontal="center" vertical="center"/>
    </xf>
    <xf numFmtId="9" fontId="0" fillId="0" borderId="58" xfId="2" applyFont="1" applyFill="1" applyBorder="1" applyAlignment="1" applyProtection="1">
      <alignment horizontal="center" vertical="center"/>
    </xf>
    <xf numFmtId="9" fontId="0" fillId="0" borderId="59" xfId="2" applyFont="1" applyFill="1" applyBorder="1" applyAlignment="1" applyProtection="1">
      <alignment horizontal="center" vertical="center"/>
    </xf>
    <xf numFmtId="0" fontId="0" fillId="0" borderId="0" xfId="0" applyFont="1" applyAlignment="1">
      <alignment horizontal="left" vertical="top" wrapText="1"/>
    </xf>
    <xf numFmtId="0" fontId="42" fillId="0" borderId="0" xfId="0" applyFont="1" applyAlignment="1">
      <alignment horizontal="center" vertical="center"/>
    </xf>
    <xf numFmtId="0" fontId="2" fillId="22" borderId="51" xfId="0" applyFont="1" applyFill="1" applyBorder="1" applyAlignment="1" applyProtection="1">
      <alignment horizontal="center" vertical="center" wrapText="1"/>
    </xf>
    <xf numFmtId="0" fontId="2" fillId="22" borderId="47" xfId="0" applyFont="1" applyFill="1" applyBorder="1" applyAlignment="1" applyProtection="1">
      <alignment horizontal="center" vertical="center" wrapText="1"/>
    </xf>
    <xf numFmtId="0" fontId="2" fillId="9" borderId="51" xfId="0" applyFont="1" applyFill="1" applyBorder="1" applyAlignment="1" applyProtection="1">
      <alignment horizontal="center" vertical="center" wrapText="1"/>
    </xf>
    <xf numFmtId="0" fontId="2" fillId="9" borderId="47" xfId="0" applyFont="1" applyFill="1" applyBorder="1" applyAlignment="1" applyProtection="1">
      <alignment horizontal="center" vertical="center" wrapText="1"/>
    </xf>
    <xf numFmtId="49" fontId="29" fillId="22" borderId="7" xfId="0" applyNumberFormat="1" applyFont="1" applyFill="1" applyBorder="1" applyAlignment="1" applyProtection="1">
      <alignment horizontal="left" vertical="center" wrapText="1"/>
    </xf>
    <xf numFmtId="49" fontId="29" fillId="22" borderId="13" xfId="0" applyNumberFormat="1" applyFont="1" applyFill="1" applyBorder="1" applyAlignment="1" applyProtection="1">
      <alignment horizontal="left" vertical="center" wrapText="1"/>
    </xf>
    <xf numFmtId="49" fontId="29" fillId="22" borderId="30" xfId="0" applyNumberFormat="1" applyFont="1" applyFill="1" applyBorder="1" applyAlignment="1" applyProtection="1">
      <alignment horizontal="left" vertical="center" wrapText="1"/>
    </xf>
    <xf numFmtId="0" fontId="2" fillId="24" borderId="7" xfId="0" applyFont="1" applyFill="1" applyBorder="1" applyAlignment="1" applyProtection="1">
      <alignment horizontal="center" vertical="center"/>
    </xf>
    <xf numFmtId="0" fontId="2" fillId="24" borderId="13" xfId="0" applyFont="1" applyFill="1" applyBorder="1" applyAlignment="1" applyProtection="1">
      <alignment horizontal="center" vertical="center"/>
    </xf>
    <xf numFmtId="0" fontId="2" fillId="24" borderId="6" xfId="0" applyFont="1" applyFill="1" applyBorder="1" applyAlignment="1" applyProtection="1">
      <alignment horizontal="center" vertical="center"/>
    </xf>
    <xf numFmtId="0" fontId="3" fillId="0" borderId="5" xfId="0" applyFont="1" applyFill="1" applyBorder="1" applyAlignment="1" applyProtection="1">
      <alignment horizontal="left" vertical="center" wrapText="1"/>
    </xf>
    <xf numFmtId="0" fontId="3" fillId="0" borderId="10" xfId="0" applyFont="1" applyFill="1" applyBorder="1" applyAlignment="1" applyProtection="1">
      <alignment horizontal="left" vertical="center" wrapText="1"/>
    </xf>
    <xf numFmtId="0" fontId="3" fillId="0" borderId="2" xfId="0" applyFont="1" applyFill="1" applyBorder="1" applyAlignment="1" applyProtection="1">
      <alignment horizontal="left" vertical="center" wrapText="1"/>
    </xf>
    <xf numFmtId="0" fontId="3" fillId="0" borderId="40" xfId="0" applyFont="1" applyFill="1" applyBorder="1" applyAlignment="1" applyProtection="1">
      <alignment horizontal="left" vertical="center" wrapText="1"/>
    </xf>
    <xf numFmtId="0" fontId="3" fillId="29" borderId="36" xfId="0" applyFont="1" applyFill="1" applyBorder="1" applyAlignment="1" applyProtection="1">
      <alignment horizontal="left" vertical="center" wrapText="1"/>
      <protection locked="0"/>
    </xf>
    <xf numFmtId="0" fontId="3" fillId="29" borderId="54" xfId="0" applyFont="1" applyFill="1" applyBorder="1" applyAlignment="1" applyProtection="1">
      <alignment horizontal="left" vertical="center" wrapText="1"/>
      <protection locked="0"/>
    </xf>
    <xf numFmtId="0" fontId="3" fillId="29" borderId="44" xfId="0" applyFont="1" applyFill="1" applyBorder="1" applyAlignment="1" applyProtection="1">
      <alignment horizontal="left" vertical="center" wrapText="1"/>
      <protection locked="0"/>
    </xf>
    <xf numFmtId="0" fontId="3" fillId="0" borderId="53" xfId="0" applyFont="1" applyFill="1" applyBorder="1" applyAlignment="1" applyProtection="1">
      <alignment horizontal="left" vertical="center" wrapText="1"/>
    </xf>
    <xf numFmtId="0" fontId="3" fillId="0" borderId="31" xfId="0" applyFont="1" applyFill="1" applyBorder="1" applyAlignment="1" applyProtection="1">
      <alignment horizontal="left" vertical="center" wrapText="1"/>
    </xf>
    <xf numFmtId="0" fontId="3" fillId="0" borderId="36" xfId="0" applyFont="1" applyFill="1" applyBorder="1" applyAlignment="1" applyProtection="1">
      <alignment horizontal="left" vertical="center" wrapText="1"/>
    </xf>
    <xf numFmtId="0" fontId="3" fillId="0" borderId="54" xfId="0" applyFont="1" applyFill="1" applyBorder="1" applyAlignment="1" applyProtection="1">
      <alignment horizontal="left" vertical="center" wrapText="1"/>
    </xf>
    <xf numFmtId="0" fontId="3" fillId="0" borderId="49" xfId="0" applyFont="1" applyFill="1" applyBorder="1" applyAlignment="1" applyProtection="1">
      <alignment horizontal="left" vertical="center" wrapText="1"/>
    </xf>
    <xf numFmtId="0" fontId="3" fillId="0" borderId="52" xfId="0" applyFont="1" applyFill="1" applyBorder="1" applyAlignment="1" applyProtection="1">
      <alignment horizontal="left" vertical="center" wrapText="1"/>
    </xf>
    <xf numFmtId="0" fontId="3" fillId="25" borderId="43" xfId="0" applyFont="1" applyFill="1" applyBorder="1" applyAlignment="1" applyProtection="1">
      <alignment horizontal="center" vertical="center" wrapText="1"/>
    </xf>
    <xf numFmtId="0" fontId="3" fillId="25" borderId="0" xfId="0" applyFont="1" applyFill="1" applyBorder="1" applyAlignment="1" applyProtection="1">
      <alignment horizontal="center" vertical="center" wrapText="1"/>
    </xf>
    <xf numFmtId="0" fontId="3" fillId="0" borderId="39" xfId="0" applyFont="1" applyFill="1" applyBorder="1" applyAlignment="1" applyProtection="1">
      <alignment horizontal="left" vertical="center" wrapText="1"/>
    </xf>
    <xf numFmtId="0" fontId="3" fillId="0" borderId="45" xfId="0" applyFont="1" applyFill="1" applyBorder="1" applyAlignment="1" applyProtection="1">
      <alignment horizontal="left" vertical="center" wrapText="1"/>
    </xf>
    <xf numFmtId="0" fontId="0" fillId="22" borderId="34" xfId="0" applyFont="1" applyFill="1" applyBorder="1" applyAlignment="1" applyProtection="1">
      <alignment horizontal="center" vertical="center" wrapText="1"/>
    </xf>
    <xf numFmtId="0" fontId="0" fillId="22" borderId="13" xfId="0" applyFont="1" applyFill="1" applyBorder="1" applyAlignment="1" applyProtection="1">
      <alignment horizontal="center" vertical="center" wrapText="1"/>
    </xf>
    <xf numFmtId="0" fontId="0" fillId="22" borderId="6" xfId="0" applyFont="1" applyFill="1" applyBorder="1" applyAlignment="1" applyProtection="1">
      <alignment horizontal="center" vertical="center" wrapText="1"/>
    </xf>
    <xf numFmtId="0" fontId="3" fillId="29" borderId="39" xfId="0" applyFont="1" applyFill="1" applyBorder="1" applyAlignment="1" applyProtection="1">
      <alignment horizontal="left" vertical="center" wrapText="1"/>
      <protection locked="0"/>
    </xf>
    <xf numFmtId="0" fontId="3" fillId="29" borderId="45" xfId="0" applyFont="1" applyFill="1" applyBorder="1" applyAlignment="1" applyProtection="1">
      <alignment horizontal="left" vertical="center" wrapText="1"/>
      <protection locked="0"/>
    </xf>
    <xf numFmtId="0" fontId="3" fillId="29" borderId="46" xfId="0" applyFont="1" applyFill="1" applyBorder="1" applyAlignment="1" applyProtection="1">
      <alignment horizontal="left" vertical="center" wrapText="1"/>
      <protection locked="0"/>
    </xf>
    <xf numFmtId="0" fontId="2" fillId="22" borderId="7" xfId="0" applyFont="1" applyFill="1" applyBorder="1" applyAlignment="1" applyProtection="1">
      <alignment horizontal="center" vertical="center" wrapText="1"/>
    </xf>
    <xf numFmtId="0" fontId="2" fillId="22" borderId="30" xfId="0" applyFont="1" applyFill="1" applyBorder="1" applyAlignment="1" applyProtection="1">
      <alignment horizontal="center" vertical="center" wrapText="1"/>
    </xf>
    <xf numFmtId="0" fontId="2" fillId="22" borderId="34" xfId="0" applyFont="1" applyFill="1" applyBorder="1" applyAlignment="1" applyProtection="1">
      <alignment horizontal="center" vertical="center" wrapText="1"/>
    </xf>
    <xf numFmtId="0" fontId="2" fillId="22" borderId="13" xfId="0" applyFont="1" applyFill="1" applyBorder="1" applyAlignment="1" applyProtection="1">
      <alignment horizontal="center" vertical="center" wrapText="1"/>
    </xf>
    <xf numFmtId="0" fontId="40" fillId="5" borderId="7" xfId="0" applyFont="1" applyFill="1" applyBorder="1" applyAlignment="1" applyProtection="1">
      <alignment horizontal="center" vertical="center"/>
    </xf>
    <xf numFmtId="0" fontId="40" fillId="5" borderId="13" xfId="0" applyFont="1" applyFill="1" applyBorder="1" applyAlignment="1" applyProtection="1">
      <alignment horizontal="center" vertical="center"/>
    </xf>
    <xf numFmtId="0" fontId="40" fillId="5" borderId="6" xfId="0" applyFont="1" applyFill="1" applyBorder="1" applyAlignment="1" applyProtection="1">
      <alignment horizontal="center" vertical="center"/>
    </xf>
    <xf numFmtId="0" fontId="29" fillId="5" borderId="32" xfId="0" applyFont="1" applyFill="1" applyBorder="1" applyAlignment="1" applyProtection="1">
      <alignment horizontal="center" vertical="center"/>
    </xf>
    <xf numFmtId="0" fontId="29" fillId="5" borderId="55" xfId="0" applyFont="1" applyFill="1" applyBorder="1" applyAlignment="1" applyProtection="1">
      <alignment horizontal="center" vertical="center"/>
    </xf>
    <xf numFmtId="0" fontId="2" fillId="5" borderId="52" xfId="0" applyFont="1" applyFill="1" applyBorder="1" applyAlignment="1" applyProtection="1">
      <alignment horizontal="center" vertical="center"/>
    </xf>
    <xf numFmtId="0" fontId="2" fillId="5" borderId="31" xfId="0" applyFont="1" applyFill="1" applyBorder="1" applyAlignment="1" applyProtection="1">
      <alignment horizontal="center" vertical="center"/>
    </xf>
    <xf numFmtId="0" fontId="2" fillId="5" borderId="19" xfId="0" applyFont="1" applyFill="1" applyBorder="1" applyAlignment="1" applyProtection="1">
      <alignment horizontal="center" vertical="center"/>
    </xf>
    <xf numFmtId="0" fontId="2" fillId="5" borderId="24" xfId="0" applyFont="1" applyFill="1" applyBorder="1" applyAlignment="1" applyProtection="1">
      <alignment horizontal="center" vertical="center"/>
    </xf>
    <xf numFmtId="0" fontId="2" fillId="5" borderId="51" xfId="0" applyFont="1" applyFill="1" applyBorder="1" applyAlignment="1" applyProtection="1">
      <alignment horizontal="center" vertical="center" wrapText="1"/>
    </xf>
    <xf numFmtId="0" fontId="2" fillId="5" borderId="47" xfId="0" applyFont="1" applyFill="1" applyBorder="1" applyAlignment="1" applyProtection="1">
      <alignment horizontal="center" vertical="center" wrapText="1"/>
    </xf>
    <xf numFmtId="0" fontId="0" fillId="8" borderId="8" xfId="0" applyFill="1" applyBorder="1" applyAlignment="1">
      <alignment horizontal="center" wrapText="1"/>
    </xf>
    <xf numFmtId="0" fontId="0" fillId="8" borderId="9" xfId="0" applyFill="1" applyBorder="1" applyAlignment="1">
      <alignment horizontal="center" wrapText="1"/>
    </xf>
    <xf numFmtId="0" fontId="0" fillId="8" borderId="11" xfId="0" applyFill="1" applyBorder="1" applyAlignment="1">
      <alignment horizontal="center" wrapText="1"/>
    </xf>
    <xf numFmtId="0" fontId="0" fillId="8" borderId="12" xfId="0" applyFill="1" applyBorder="1" applyAlignment="1">
      <alignment horizontal="center" wrapText="1"/>
    </xf>
    <xf numFmtId="0" fontId="0" fillId="8" borderId="14" xfId="0" applyFill="1" applyBorder="1" applyAlignment="1">
      <alignment horizontal="center" wrapText="1"/>
    </xf>
    <xf numFmtId="0" fontId="0" fillId="8" borderId="15" xfId="0" applyFill="1" applyBorder="1" applyAlignment="1">
      <alignment horizontal="center" wrapText="1"/>
    </xf>
    <xf numFmtId="4" fontId="0" fillId="9" borderId="8" xfId="0" applyNumberFormat="1" applyFill="1" applyBorder="1" applyAlignment="1">
      <alignment horizontal="center" vertical="center" wrapText="1"/>
    </xf>
    <xf numFmtId="0" fontId="2" fillId="10" borderId="1" xfId="0" applyFont="1" applyFill="1" applyBorder="1" applyAlignment="1">
      <alignment horizontal="center" vertical="center"/>
    </xf>
    <xf numFmtId="0" fontId="2" fillId="15" borderId="1" xfId="0" applyFont="1" applyFill="1" applyBorder="1" applyAlignment="1">
      <alignment horizontal="center" vertical="center"/>
    </xf>
  </cellXfs>
  <cellStyles count="68">
    <cellStyle name="Comma" xfId="1" builtinId="3"/>
    <cellStyle name="Comma 2" xfId="3" xr:uid="{00000000-0005-0000-0000-000001000000}"/>
    <cellStyle name="Comma 2 2" xfId="40" xr:uid="{00000000-0005-0000-0000-000002000000}"/>
    <cellStyle name="Comma 3" xfId="4" xr:uid="{00000000-0005-0000-0000-000003000000}"/>
    <cellStyle name="Comma 3 2" xfId="41" xr:uid="{00000000-0005-0000-0000-000004000000}"/>
    <cellStyle name="Comma 4" xfId="5" xr:uid="{00000000-0005-0000-0000-000005000000}"/>
    <cellStyle name="Comma 4 2" xfId="42" xr:uid="{00000000-0005-0000-0000-000006000000}"/>
    <cellStyle name="Comma 5" xfId="6" xr:uid="{00000000-0005-0000-0000-000007000000}"/>
    <cellStyle name="Comma 6" xfId="7" xr:uid="{00000000-0005-0000-0000-000008000000}"/>
    <cellStyle name="Comma 6 2" xfId="56" xr:uid="{00000000-0005-0000-0000-000009000000}"/>
    <cellStyle name="Comma 6 3" xfId="43" xr:uid="{00000000-0005-0000-0000-00000A000000}"/>
    <cellStyle name="Comma 6 4" xfId="34" xr:uid="{00000000-0005-0000-0000-00000B000000}"/>
    <cellStyle name="Comma 7" xfId="8" xr:uid="{00000000-0005-0000-0000-00000C000000}"/>
    <cellStyle name="Comma 7 2" xfId="44" xr:uid="{00000000-0005-0000-0000-00000D000000}"/>
    <cellStyle name="Comma 8" xfId="38" xr:uid="{00000000-0005-0000-0000-00000E000000}"/>
    <cellStyle name="Currency" xfId="59" builtinId="4"/>
    <cellStyle name="Currency 2" xfId="9" xr:uid="{00000000-0005-0000-0000-000010000000}"/>
    <cellStyle name="Currency 2 2" xfId="45" xr:uid="{00000000-0005-0000-0000-000011000000}"/>
    <cellStyle name="Currency 3" xfId="10" xr:uid="{00000000-0005-0000-0000-000012000000}"/>
    <cellStyle name="Currency 3 2" xfId="46" xr:uid="{00000000-0005-0000-0000-000013000000}"/>
    <cellStyle name="Currency 4" xfId="11" xr:uid="{00000000-0005-0000-0000-000014000000}"/>
    <cellStyle name="Currency 4 2" xfId="47" xr:uid="{00000000-0005-0000-0000-000015000000}"/>
    <cellStyle name="Currency 5" xfId="12" xr:uid="{00000000-0005-0000-0000-000016000000}"/>
    <cellStyle name="Currency 6" xfId="13" xr:uid="{00000000-0005-0000-0000-000017000000}"/>
    <cellStyle name="Currency 6 2" xfId="57" xr:uid="{00000000-0005-0000-0000-000018000000}"/>
    <cellStyle name="Currency 6 3" xfId="48" xr:uid="{00000000-0005-0000-0000-000019000000}"/>
    <cellStyle name="Currency 6 4" xfId="35" xr:uid="{00000000-0005-0000-0000-00001A000000}"/>
    <cellStyle name="Currency 7" xfId="14" xr:uid="{00000000-0005-0000-0000-00001B000000}"/>
    <cellStyle name="Currency 7 2" xfId="49" xr:uid="{00000000-0005-0000-0000-00001C000000}"/>
    <cellStyle name="Followed Hyperlink" xfId="61" builtinId="9" hidden="1"/>
    <cellStyle name="Followed Hyperlink" xfId="62" builtinId="9" hidden="1"/>
    <cellStyle name="Followed Hyperlink" xfId="63" builtinId="9" hidden="1"/>
    <cellStyle name="Followed Hyperlink" xfId="64" builtinId="9" hidden="1"/>
    <cellStyle name="Followed Hyperlink" xfId="66" builtinId="9" hidden="1"/>
    <cellStyle name="Followed Hyperlink" xfId="67" builtinId="9" hidden="1"/>
    <cellStyle name="Hyperlink" xfId="32" builtinId="8"/>
    <cellStyle name="Hyperlink 2" xfId="15" xr:uid="{00000000-0005-0000-0000-000024000000}"/>
    <cellStyle name="Hyperlink 3" xfId="16" xr:uid="{00000000-0005-0000-0000-000025000000}"/>
    <cellStyle name="Hyperlink 3 2" xfId="36" xr:uid="{00000000-0005-0000-0000-000026000000}"/>
    <cellStyle name="Hyperlink 3 3" xfId="33" xr:uid="{00000000-0005-0000-0000-000027000000}"/>
    <cellStyle name="Milliers 2" xfId="30" xr:uid="{00000000-0005-0000-0000-000028000000}"/>
    <cellStyle name="Normal" xfId="0" builtinId="0"/>
    <cellStyle name="Normal 2" xfId="17" xr:uid="{00000000-0005-0000-0000-00002A000000}"/>
    <cellStyle name="Normal 2 2" xfId="18" xr:uid="{00000000-0005-0000-0000-00002B000000}"/>
    <cellStyle name="Normal 2 3" xfId="60" xr:uid="{00000000-0005-0000-0000-00002C000000}"/>
    <cellStyle name="Normal 3" xfId="19" xr:uid="{00000000-0005-0000-0000-00002D000000}"/>
    <cellStyle name="Normal 4" xfId="20" xr:uid="{00000000-0005-0000-0000-00002E000000}"/>
    <cellStyle name="Normal 5" xfId="21" xr:uid="{00000000-0005-0000-0000-00002F000000}"/>
    <cellStyle name="Normal 6" xfId="65" xr:uid="{00000000-0005-0000-0000-000030000000}"/>
    <cellStyle name="Percent" xfId="2" builtinId="5"/>
    <cellStyle name="Percent 2" xfId="22" xr:uid="{00000000-0005-0000-0000-000032000000}"/>
    <cellStyle name="Percent 2 2" xfId="23" xr:uid="{00000000-0005-0000-0000-000033000000}"/>
    <cellStyle name="Percent 2 2 2" xfId="51" xr:uid="{00000000-0005-0000-0000-000034000000}"/>
    <cellStyle name="Percent 2 3" xfId="24" xr:uid="{00000000-0005-0000-0000-000035000000}"/>
    <cellStyle name="Percent 2 4" xfId="50" xr:uid="{00000000-0005-0000-0000-000036000000}"/>
    <cellStyle name="Percent 3" xfId="25" xr:uid="{00000000-0005-0000-0000-000037000000}"/>
    <cellStyle name="Percent 3 2" xfId="52" xr:uid="{00000000-0005-0000-0000-000038000000}"/>
    <cellStyle name="Percent 4" xfId="26" xr:uid="{00000000-0005-0000-0000-000039000000}"/>
    <cellStyle name="Percent 4 2" xfId="53" xr:uid="{00000000-0005-0000-0000-00003A000000}"/>
    <cellStyle name="Percent 5" xfId="27" xr:uid="{00000000-0005-0000-0000-00003B000000}"/>
    <cellStyle name="Percent 6" xfId="28" xr:uid="{00000000-0005-0000-0000-00003C000000}"/>
    <cellStyle name="Percent 6 2" xfId="58" xr:uid="{00000000-0005-0000-0000-00003D000000}"/>
    <cellStyle name="Percent 6 3" xfId="54" xr:uid="{00000000-0005-0000-0000-00003E000000}"/>
    <cellStyle name="Percent 6 4" xfId="37" xr:uid="{00000000-0005-0000-0000-00003F000000}"/>
    <cellStyle name="Percent 7" xfId="29" xr:uid="{00000000-0005-0000-0000-000040000000}"/>
    <cellStyle name="Percent 7 2" xfId="55" xr:uid="{00000000-0005-0000-0000-000041000000}"/>
    <cellStyle name="Percent 8" xfId="39" xr:uid="{00000000-0005-0000-0000-000042000000}"/>
    <cellStyle name="Pourcentage 2" xfId="31" xr:uid="{00000000-0005-0000-0000-000043000000}"/>
  </cellStyles>
  <dxfs count="533">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numFmt numFmtId="170" formatCode="_(&quot;$&quot;* #,##0_);_(&quot;$&quot;* \(#,##0\);_(&quot;$&quot;* &quot;-&quot;??_);_(@_)"/>
      <fill>
        <patternFill patternType="none">
          <fgColor indexed="64"/>
          <bgColor auto="1"/>
        </patternFill>
      </fill>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numFmt numFmtId="170" formatCode="_(&quot;$&quot;* #,##0_);_(&quot;$&quot;* \(#,##0\);_(&quot;$&quot;* &quot;-&quot;??_);_(@_)"/>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numFmt numFmtId="170" formatCode="_(&quot;$&quot;* #,##0_);_(&quot;$&quot;* \(#,##0\);_(&quot;$&quot;* &quot;-&quot;??_);_(@_)"/>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numFmt numFmtId="170" formatCode="_(&quot;$&quot;* #,##0_);_(&quot;$&quot;* \(#,##0\);_(&quot;$&quot;* &quot;-&quot;??_);_(@_)"/>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numFmt numFmtId="170" formatCode="_(&quot;$&quot;* #,##0_);_(&quot;$&quot;* \(#,##0\);_(&quot;$&quot;* &quot;-&quot;??_);_(@_)"/>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numFmt numFmtId="170" formatCode="_(&quot;$&quot;* #,##0_);_(&quot;$&quot;* \(#,##0\);_(&quot;$&quot;* &quot;-&quot;??_);_(@_)"/>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numFmt numFmtId="169" formatCode="[$-409]mmm\-yy;@"/>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numFmt numFmtId="169" formatCode="[$-409]mmm\-yy;@"/>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auto="1"/>
        </patternFill>
      </fill>
      <protection locked="1" hidden="0"/>
    </dxf>
    <dxf>
      <border>
        <bottom style="thin">
          <color indexed="64"/>
        </bottom>
      </border>
    </dxf>
    <dxf>
      <font>
        <b/>
        <i val="0"/>
        <strike val="0"/>
        <condense val="0"/>
        <extend val="0"/>
        <outline val="0"/>
        <shadow val="0"/>
        <u val="none"/>
        <vertAlign val="baseline"/>
        <sz val="10"/>
        <color theme="0"/>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1" hidden="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ill>
        <patternFill>
          <bgColor rgb="FFFF0000"/>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ill>
        <patternFill>
          <bgColor rgb="FFFF0000"/>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ill>
        <patternFill>
          <bgColor rgb="FFFF0000"/>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s>
  <tableStyles count="0" defaultTableStyle="TableStyleMedium2" defaultPivotStyle="PivotStyleLight16"/>
  <colors>
    <mruColors>
      <color rgb="FFFFFFD1"/>
      <color rgb="FFFFFFBD"/>
      <color rgb="FFFFFFB3"/>
      <color rgb="FFAC1000"/>
      <color rgb="FFFFFF99"/>
      <color rgb="FFBC5908"/>
      <color rgb="FFFF9900"/>
      <color rgb="FFFF6600"/>
      <color rgb="FF46F828"/>
      <color rgb="FFA94E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33" displayName="Table33" ref="A3:L1784" totalsRowShown="0" headerRowDxfId="28" dataDxfId="26" headerRowBorderDxfId="27" tableBorderDxfId="25" totalsRowBorderDxfId="24">
  <autoFilter ref="A3:L1784" xr:uid="{00000000-0009-0000-0100-000002000000}"/>
  <tableColumns count="12">
    <tableColumn id="1" xr3:uid="{00000000-0010-0000-0000-000001000000}" name="Location Code" dataDxfId="23" totalsRowDxfId="22"/>
    <tableColumn id="2" xr3:uid="{00000000-0010-0000-0000-000002000000}" name="Country" dataDxfId="21" totalsRowDxfId="20"/>
    <tableColumn id="3" xr3:uid="{00000000-0010-0000-0000-000003000000}" name="Location" dataDxfId="19" totalsRowDxfId="18"/>
    <tableColumn id="4" xr3:uid="{00000000-0010-0000-0000-000004000000}" name="Season Code" dataDxfId="17" totalsRowDxfId="16"/>
    <tableColumn id="5" xr3:uid="{00000000-0010-0000-0000-000005000000}" name="Season Begin" dataDxfId="15" totalsRowDxfId="14"/>
    <tableColumn id="6" xr3:uid="{00000000-0010-0000-0000-000006000000}" name="Season End" dataDxfId="13" totalsRowDxfId="12"/>
    <tableColumn id="7" xr3:uid="{00000000-0010-0000-0000-000007000000}" name="M&amp;IE Rate" dataDxfId="11" totalsRowDxfId="10"/>
    <tableColumn id="8" xr3:uid="{00000000-0010-0000-0000-000008000000}" name="B" dataDxfId="9" totalsRowDxfId="8"/>
    <tableColumn id="9" xr3:uid="{00000000-0010-0000-0000-000009000000}" name="L" dataDxfId="7" totalsRowDxfId="6"/>
    <tableColumn id="10" xr3:uid="{00000000-0010-0000-0000-00000A000000}" name="D" dataDxfId="5" totalsRowDxfId="4"/>
    <tableColumn id="11" xr3:uid="{00000000-0010-0000-0000-00000B000000}" name="I" dataDxfId="3" totalsRowDxfId="2"/>
    <tableColumn id="12" xr3:uid="{00000000-0010-0000-0000-00000C000000}" name="Lodging" dataDxfId="1" totalsRow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6" Type="http://schemas.openxmlformats.org/officeDocument/2006/relationships/hyperlink" Target="http://aoprals.state.gov/web920/footnote.asp?Footnote=2" TargetMode="External"/><Relationship Id="rId117" Type="http://schemas.openxmlformats.org/officeDocument/2006/relationships/hyperlink" Target="http://aoprals.state.gov/web920/footnote.asp?Footnote=2" TargetMode="External"/><Relationship Id="rId21" Type="http://schemas.openxmlformats.org/officeDocument/2006/relationships/hyperlink" Target="http://aoprals.state.gov/web920/footnote.asp?Footnote=2" TargetMode="External"/><Relationship Id="rId42" Type="http://schemas.openxmlformats.org/officeDocument/2006/relationships/hyperlink" Target="http://aoprals.state.gov/web920/footnote.asp?Footnote=15" TargetMode="External"/><Relationship Id="rId47" Type="http://schemas.openxmlformats.org/officeDocument/2006/relationships/hyperlink" Target="http://aoprals.state.gov/web920/footnote.asp?Footnote=2" TargetMode="External"/><Relationship Id="rId63" Type="http://schemas.openxmlformats.org/officeDocument/2006/relationships/hyperlink" Target="http://aoprals.state.gov/web920/footnote.asp?Footnote=2" TargetMode="External"/><Relationship Id="rId68" Type="http://schemas.openxmlformats.org/officeDocument/2006/relationships/hyperlink" Target="http://aoprals.state.gov/web920/footnote.asp?Footnote=2" TargetMode="External"/><Relationship Id="rId84" Type="http://schemas.openxmlformats.org/officeDocument/2006/relationships/hyperlink" Target="http://aoprals.state.gov/web920/footnote.asp?Footnote=48" TargetMode="External"/><Relationship Id="rId89" Type="http://schemas.openxmlformats.org/officeDocument/2006/relationships/hyperlink" Target="http://aoprals.state.gov/web920/footnote.asp?Footnote=2" TargetMode="External"/><Relationship Id="rId112" Type="http://schemas.openxmlformats.org/officeDocument/2006/relationships/hyperlink" Target="http://aoprals.state.gov/web920/footnote.asp?Footnote=2" TargetMode="External"/><Relationship Id="rId133" Type="http://schemas.openxmlformats.org/officeDocument/2006/relationships/hyperlink" Target="http://aoprals.state.gov/web920/footnote.asp?Footnote=2" TargetMode="External"/><Relationship Id="rId138" Type="http://schemas.openxmlformats.org/officeDocument/2006/relationships/hyperlink" Target="http://aoprals.state.gov/web920/footnote.asp?Footnote=2" TargetMode="External"/><Relationship Id="rId154" Type="http://schemas.openxmlformats.org/officeDocument/2006/relationships/hyperlink" Target="http://aoprals.state.gov/web920/footnote.asp?Footnote=2" TargetMode="External"/><Relationship Id="rId159" Type="http://schemas.openxmlformats.org/officeDocument/2006/relationships/hyperlink" Target="http://aoprals.state.gov/web920/footnote.asp?Footnote=2" TargetMode="External"/><Relationship Id="rId175" Type="http://schemas.openxmlformats.org/officeDocument/2006/relationships/hyperlink" Target="http://aoprals.state.gov/web920/footnote.asp?Footnote=1" TargetMode="External"/><Relationship Id="rId170" Type="http://schemas.openxmlformats.org/officeDocument/2006/relationships/hyperlink" Target="http://aoprals.state.gov/web920/footnote.asp?Footnote=13" TargetMode="External"/><Relationship Id="rId16" Type="http://schemas.openxmlformats.org/officeDocument/2006/relationships/hyperlink" Target="http://aoprals.state.gov/web920/footnote.asp?Footnote=2" TargetMode="External"/><Relationship Id="rId107" Type="http://schemas.openxmlformats.org/officeDocument/2006/relationships/hyperlink" Target="http://aoprals.state.gov/web920/footnote.asp?Footnote=2" TargetMode="External"/><Relationship Id="rId11" Type="http://schemas.openxmlformats.org/officeDocument/2006/relationships/hyperlink" Target="http://aoprals.state.gov/web920/footnote.asp?Footnote=32" TargetMode="External"/><Relationship Id="rId32" Type="http://schemas.openxmlformats.org/officeDocument/2006/relationships/hyperlink" Target="http://aoprals.state.gov/web920/footnote.asp?Footnote=22" TargetMode="External"/><Relationship Id="rId37" Type="http://schemas.openxmlformats.org/officeDocument/2006/relationships/hyperlink" Target="http://aoprals.state.gov/web920/footnote.asp?Footnote=22" TargetMode="External"/><Relationship Id="rId53" Type="http://schemas.openxmlformats.org/officeDocument/2006/relationships/hyperlink" Target="http://aoprals.state.gov/web920/footnote.asp?Footnote=2" TargetMode="External"/><Relationship Id="rId58" Type="http://schemas.openxmlformats.org/officeDocument/2006/relationships/hyperlink" Target="http://aoprals.state.gov/web920/footnote.asp?Footnote=2" TargetMode="External"/><Relationship Id="rId74" Type="http://schemas.openxmlformats.org/officeDocument/2006/relationships/hyperlink" Target="http://aoprals.state.gov/web920/footnote.asp?Footnote=2" TargetMode="External"/><Relationship Id="rId79" Type="http://schemas.openxmlformats.org/officeDocument/2006/relationships/hyperlink" Target="http://aoprals.state.gov/web920/footnote.asp?Footnote=2" TargetMode="External"/><Relationship Id="rId102" Type="http://schemas.openxmlformats.org/officeDocument/2006/relationships/hyperlink" Target="http://aoprals.state.gov/web920/footnote.asp?Footnote=2" TargetMode="External"/><Relationship Id="rId123" Type="http://schemas.openxmlformats.org/officeDocument/2006/relationships/hyperlink" Target="http://aoprals.state.gov/web920/footnote.asp?Footnote=2" TargetMode="External"/><Relationship Id="rId128" Type="http://schemas.openxmlformats.org/officeDocument/2006/relationships/hyperlink" Target="http://aoprals.state.gov/web920/footnote.asp?Footnote=22" TargetMode="External"/><Relationship Id="rId144" Type="http://schemas.openxmlformats.org/officeDocument/2006/relationships/hyperlink" Target="http://aoprals.state.gov/web920/footnote.asp?Footnote=31" TargetMode="External"/><Relationship Id="rId149" Type="http://schemas.openxmlformats.org/officeDocument/2006/relationships/hyperlink" Target="http://aoprals.state.gov/web920/footnote.asp?Footnote=2,11" TargetMode="External"/><Relationship Id="rId5" Type="http://schemas.openxmlformats.org/officeDocument/2006/relationships/hyperlink" Target="http://aoprals.state.gov/web920/footnote.asp?Footnote=10" TargetMode="External"/><Relationship Id="rId90" Type="http://schemas.openxmlformats.org/officeDocument/2006/relationships/hyperlink" Target="http://aoprals.state.gov/web920/footnote.asp?Footnote=2" TargetMode="External"/><Relationship Id="rId95" Type="http://schemas.openxmlformats.org/officeDocument/2006/relationships/hyperlink" Target="http://aoprals.state.gov/web920/footnote.asp?Footnote=2" TargetMode="External"/><Relationship Id="rId160" Type="http://schemas.openxmlformats.org/officeDocument/2006/relationships/hyperlink" Target="http://aoprals.state.gov/web920/footnote.asp?Footnote=2" TargetMode="External"/><Relationship Id="rId165" Type="http://schemas.openxmlformats.org/officeDocument/2006/relationships/hyperlink" Target="http://aoprals.state.gov/web920/footnote.asp?Footnote=2" TargetMode="External"/><Relationship Id="rId181" Type="http://schemas.openxmlformats.org/officeDocument/2006/relationships/hyperlink" Target="http://aoprals.state.gov/web920/footnote.asp?Footnote=1" TargetMode="External"/><Relationship Id="rId186" Type="http://schemas.openxmlformats.org/officeDocument/2006/relationships/hyperlink" Target="http://aoprals.state.gov/web920/footnote.asp?Footnote=2" TargetMode="External"/><Relationship Id="rId22" Type="http://schemas.openxmlformats.org/officeDocument/2006/relationships/hyperlink" Target="http://aoprals.state.gov/web920/footnote.asp?Footnote=2" TargetMode="External"/><Relationship Id="rId27" Type="http://schemas.openxmlformats.org/officeDocument/2006/relationships/hyperlink" Target="http://aoprals.state.gov/web920/footnote.asp?Footnote=2" TargetMode="External"/><Relationship Id="rId43" Type="http://schemas.openxmlformats.org/officeDocument/2006/relationships/hyperlink" Target="http://aoprals.state.gov/web920/footnote.asp?Footnote=8" TargetMode="External"/><Relationship Id="rId48" Type="http://schemas.openxmlformats.org/officeDocument/2006/relationships/hyperlink" Target="http://aoprals.state.gov/web920/footnote.asp?Footnote=2,24" TargetMode="External"/><Relationship Id="rId64" Type="http://schemas.openxmlformats.org/officeDocument/2006/relationships/hyperlink" Target="http://aoprals.state.gov/web920/footnote.asp?Footnote=2" TargetMode="External"/><Relationship Id="rId69" Type="http://schemas.openxmlformats.org/officeDocument/2006/relationships/hyperlink" Target="http://aoprals.state.gov/web920/footnote.asp?Footnote=2" TargetMode="External"/><Relationship Id="rId113" Type="http://schemas.openxmlformats.org/officeDocument/2006/relationships/hyperlink" Target="http://aoprals.state.gov/web920/footnote.asp?Footnote=2" TargetMode="External"/><Relationship Id="rId118" Type="http://schemas.openxmlformats.org/officeDocument/2006/relationships/hyperlink" Target="http://aoprals.state.gov/web920/footnote.asp?Footnote=2" TargetMode="External"/><Relationship Id="rId134" Type="http://schemas.openxmlformats.org/officeDocument/2006/relationships/hyperlink" Target="http://aoprals.state.gov/web920/footnote.asp?Footnote=2" TargetMode="External"/><Relationship Id="rId139" Type="http://schemas.openxmlformats.org/officeDocument/2006/relationships/hyperlink" Target="http://aoprals.state.gov/web920/footnote.asp?Footnote=2" TargetMode="External"/><Relationship Id="rId80" Type="http://schemas.openxmlformats.org/officeDocument/2006/relationships/hyperlink" Target="http://aoprals.state.gov/web920/footnote.asp?Footnote=2" TargetMode="External"/><Relationship Id="rId85" Type="http://schemas.openxmlformats.org/officeDocument/2006/relationships/hyperlink" Target="http://aoprals.state.gov/web920/footnote.asp?Footnote=2" TargetMode="External"/><Relationship Id="rId150" Type="http://schemas.openxmlformats.org/officeDocument/2006/relationships/hyperlink" Target="http://aoprals.state.gov/web920/footnote.asp?Footnote=2" TargetMode="External"/><Relationship Id="rId155" Type="http://schemas.openxmlformats.org/officeDocument/2006/relationships/hyperlink" Target="http://aoprals.state.gov/web920/footnote.asp?Footnote=2" TargetMode="External"/><Relationship Id="rId171" Type="http://schemas.openxmlformats.org/officeDocument/2006/relationships/hyperlink" Target="http://aoprals.state.gov/web920/footnote.asp?Footnote=13" TargetMode="External"/><Relationship Id="rId176" Type="http://schemas.openxmlformats.org/officeDocument/2006/relationships/hyperlink" Target="http://aoprals.state.gov/web920/footnote.asp?Footnote=1" TargetMode="External"/><Relationship Id="rId12" Type="http://schemas.openxmlformats.org/officeDocument/2006/relationships/hyperlink" Target="http://aoprals.state.gov/web920/footnote.asp?Footnote=30" TargetMode="External"/><Relationship Id="rId17" Type="http://schemas.openxmlformats.org/officeDocument/2006/relationships/hyperlink" Target="http://aoprals.state.gov/web920/footnote.asp?Footnote=2" TargetMode="External"/><Relationship Id="rId33" Type="http://schemas.openxmlformats.org/officeDocument/2006/relationships/hyperlink" Target="http://aoprals.state.gov/web920/footnote.asp?Footnote=22" TargetMode="External"/><Relationship Id="rId38" Type="http://schemas.openxmlformats.org/officeDocument/2006/relationships/hyperlink" Target="http://aoprals.state.gov/web920/footnote.asp?Footnote=22" TargetMode="External"/><Relationship Id="rId59" Type="http://schemas.openxmlformats.org/officeDocument/2006/relationships/hyperlink" Target="http://aoprals.state.gov/web920/footnote.asp?Footnote=36" TargetMode="External"/><Relationship Id="rId103" Type="http://schemas.openxmlformats.org/officeDocument/2006/relationships/hyperlink" Target="http://aoprals.state.gov/web920/footnote.asp?Footnote=2" TargetMode="External"/><Relationship Id="rId108" Type="http://schemas.openxmlformats.org/officeDocument/2006/relationships/hyperlink" Target="http://aoprals.state.gov/web920/footnote.asp?Footnote=2" TargetMode="External"/><Relationship Id="rId124" Type="http://schemas.openxmlformats.org/officeDocument/2006/relationships/hyperlink" Target="http://aoprals.state.gov/web920/footnote.asp?Footnote=2" TargetMode="External"/><Relationship Id="rId129" Type="http://schemas.openxmlformats.org/officeDocument/2006/relationships/hyperlink" Target="http://aoprals.state.gov/web920/footnote.asp?Footnote=7" TargetMode="External"/><Relationship Id="rId54" Type="http://schemas.openxmlformats.org/officeDocument/2006/relationships/hyperlink" Target="http://aoprals.state.gov/web920/footnote.asp?Footnote=2" TargetMode="External"/><Relationship Id="rId70" Type="http://schemas.openxmlformats.org/officeDocument/2006/relationships/hyperlink" Target="http://aoprals.state.gov/web920/footnote.asp?Footnote=1,16" TargetMode="External"/><Relationship Id="rId75" Type="http://schemas.openxmlformats.org/officeDocument/2006/relationships/hyperlink" Target="http://aoprals.state.gov/web920/footnote.asp?Footnote=2,42" TargetMode="External"/><Relationship Id="rId91" Type="http://schemas.openxmlformats.org/officeDocument/2006/relationships/hyperlink" Target="http://aoprals.state.gov/web920/footnote.asp?Footnote=2" TargetMode="External"/><Relationship Id="rId96" Type="http://schemas.openxmlformats.org/officeDocument/2006/relationships/hyperlink" Target="http://aoprals.state.gov/web920/footnote.asp?Footnote=2" TargetMode="External"/><Relationship Id="rId140" Type="http://schemas.openxmlformats.org/officeDocument/2006/relationships/hyperlink" Target="http://aoprals.state.gov/web920/footnote.asp?Footnote=2" TargetMode="External"/><Relationship Id="rId145" Type="http://schemas.openxmlformats.org/officeDocument/2006/relationships/hyperlink" Target="http://aoprals.state.gov/web920/footnote.asp?Footnote=29" TargetMode="External"/><Relationship Id="rId161" Type="http://schemas.openxmlformats.org/officeDocument/2006/relationships/hyperlink" Target="http://aoprals.state.gov/web920/footnote.asp?Footnote=2" TargetMode="External"/><Relationship Id="rId166" Type="http://schemas.openxmlformats.org/officeDocument/2006/relationships/hyperlink" Target="http://aoprals.state.gov/web920/footnote.asp?Footnote=2" TargetMode="External"/><Relationship Id="rId182" Type="http://schemas.openxmlformats.org/officeDocument/2006/relationships/hyperlink" Target="http://aoprals.state.gov/web920/footnote.asp?Footnote=1" TargetMode="External"/><Relationship Id="rId1" Type="http://schemas.openxmlformats.org/officeDocument/2006/relationships/hyperlink" Target="http://aoprals.state.gov/web920/footnote.asp?Footnote=2,19" TargetMode="External"/><Relationship Id="rId6" Type="http://schemas.openxmlformats.org/officeDocument/2006/relationships/hyperlink" Target="http://aoprals.state.gov/web920/footnote.asp?Footnote=10" TargetMode="External"/><Relationship Id="rId23" Type="http://schemas.openxmlformats.org/officeDocument/2006/relationships/hyperlink" Target="http://aoprals.state.gov/web920/footnote.asp?Footnote=2" TargetMode="External"/><Relationship Id="rId28" Type="http://schemas.openxmlformats.org/officeDocument/2006/relationships/hyperlink" Target="http://aoprals.state.gov/web920/footnote.asp?Footnote=2" TargetMode="External"/><Relationship Id="rId49" Type="http://schemas.openxmlformats.org/officeDocument/2006/relationships/hyperlink" Target="http://aoprals.state.gov/web920/footnote.asp?Footnote=2,24" TargetMode="External"/><Relationship Id="rId114" Type="http://schemas.openxmlformats.org/officeDocument/2006/relationships/hyperlink" Target="http://aoprals.state.gov/web920/footnote.asp?Footnote=2" TargetMode="External"/><Relationship Id="rId119" Type="http://schemas.openxmlformats.org/officeDocument/2006/relationships/hyperlink" Target="http://aoprals.state.gov/web920/footnote.asp?Footnote=2" TargetMode="External"/><Relationship Id="rId44" Type="http://schemas.openxmlformats.org/officeDocument/2006/relationships/hyperlink" Target="http://aoprals.state.gov/web920/footnote.asp?Footnote=8" TargetMode="External"/><Relationship Id="rId60" Type="http://schemas.openxmlformats.org/officeDocument/2006/relationships/hyperlink" Target="http://aoprals.state.gov/web920/footnote.asp?Footnote=39" TargetMode="External"/><Relationship Id="rId65" Type="http://schemas.openxmlformats.org/officeDocument/2006/relationships/hyperlink" Target="http://aoprals.state.gov/web920/footnote.asp?Footnote=2" TargetMode="External"/><Relationship Id="rId81" Type="http://schemas.openxmlformats.org/officeDocument/2006/relationships/hyperlink" Target="http://aoprals.state.gov/web920/footnote.asp?Footnote=2" TargetMode="External"/><Relationship Id="rId86" Type="http://schemas.openxmlformats.org/officeDocument/2006/relationships/hyperlink" Target="http://aoprals.state.gov/web920/footnote.asp?Footnote=2" TargetMode="External"/><Relationship Id="rId130" Type="http://schemas.openxmlformats.org/officeDocument/2006/relationships/hyperlink" Target="http://aoprals.state.gov/web920/footnote.asp?Footnote=7" TargetMode="External"/><Relationship Id="rId135" Type="http://schemas.openxmlformats.org/officeDocument/2006/relationships/hyperlink" Target="http://aoprals.state.gov/web920/footnote.asp?Footnote=2" TargetMode="External"/><Relationship Id="rId151" Type="http://schemas.openxmlformats.org/officeDocument/2006/relationships/hyperlink" Target="http://aoprals.state.gov/web920/footnote.asp?Footnote=2" TargetMode="External"/><Relationship Id="rId156" Type="http://schemas.openxmlformats.org/officeDocument/2006/relationships/hyperlink" Target="http://aoprals.state.gov/web920/footnote.asp?Footnote=2" TargetMode="External"/><Relationship Id="rId177" Type="http://schemas.openxmlformats.org/officeDocument/2006/relationships/hyperlink" Target="http://aoprals.state.gov/web920/footnote.asp?Footnote=1" TargetMode="External"/><Relationship Id="rId4" Type="http://schemas.openxmlformats.org/officeDocument/2006/relationships/hyperlink" Target="http://aoprals.state.gov/web920/footnote.asp?Footnote=2" TargetMode="External"/><Relationship Id="rId9" Type="http://schemas.openxmlformats.org/officeDocument/2006/relationships/hyperlink" Target="http://aoprals.state.gov/web920/footnote.asp?Footnote=10" TargetMode="External"/><Relationship Id="rId172" Type="http://schemas.openxmlformats.org/officeDocument/2006/relationships/hyperlink" Target="http://aoprals.state.gov/web920/footnote.asp?Footnote=14" TargetMode="External"/><Relationship Id="rId180" Type="http://schemas.openxmlformats.org/officeDocument/2006/relationships/hyperlink" Target="http://aoprals.state.gov/web920/footnote.asp?Footnote=1" TargetMode="External"/><Relationship Id="rId13" Type="http://schemas.openxmlformats.org/officeDocument/2006/relationships/hyperlink" Target="http://aoprals.state.gov/web920/footnote.asp?Footnote=4" TargetMode="External"/><Relationship Id="rId18" Type="http://schemas.openxmlformats.org/officeDocument/2006/relationships/hyperlink" Target="http://aoprals.state.gov/web920/footnote.asp?Footnote=2" TargetMode="External"/><Relationship Id="rId39" Type="http://schemas.openxmlformats.org/officeDocument/2006/relationships/hyperlink" Target="http://aoprals.state.gov/web920/footnote.asp?Footnote=6,22" TargetMode="External"/><Relationship Id="rId109" Type="http://schemas.openxmlformats.org/officeDocument/2006/relationships/hyperlink" Target="http://aoprals.state.gov/web920/footnote.asp?Footnote=2" TargetMode="External"/><Relationship Id="rId34" Type="http://schemas.openxmlformats.org/officeDocument/2006/relationships/hyperlink" Target="http://aoprals.state.gov/web920/footnote.asp?Footnote=22" TargetMode="External"/><Relationship Id="rId50" Type="http://schemas.openxmlformats.org/officeDocument/2006/relationships/hyperlink" Target="http://aoprals.state.gov/web920/footnote.asp?Footnote=2,24" TargetMode="External"/><Relationship Id="rId55" Type="http://schemas.openxmlformats.org/officeDocument/2006/relationships/hyperlink" Target="http://aoprals.state.gov/web920/footnote.asp?Footnote=2" TargetMode="External"/><Relationship Id="rId76" Type="http://schemas.openxmlformats.org/officeDocument/2006/relationships/hyperlink" Target="http://aoprals.state.gov/web920/footnote.asp?Footnote=2,42" TargetMode="External"/><Relationship Id="rId97" Type="http://schemas.openxmlformats.org/officeDocument/2006/relationships/hyperlink" Target="http://aoprals.state.gov/web920/footnote.asp?Footnote=2" TargetMode="External"/><Relationship Id="rId104" Type="http://schemas.openxmlformats.org/officeDocument/2006/relationships/hyperlink" Target="http://aoprals.state.gov/web920/footnote.asp?Footnote=2" TargetMode="External"/><Relationship Id="rId120" Type="http://schemas.openxmlformats.org/officeDocument/2006/relationships/hyperlink" Target="http://aoprals.state.gov/web920/footnote.asp?Footnote=2" TargetMode="External"/><Relationship Id="rId125" Type="http://schemas.openxmlformats.org/officeDocument/2006/relationships/hyperlink" Target="http://aoprals.state.gov/web920/footnote.asp?Footnote=2" TargetMode="External"/><Relationship Id="rId141" Type="http://schemas.openxmlformats.org/officeDocument/2006/relationships/hyperlink" Target="http://aoprals.state.gov/web920/footnote.asp?Footnote=2" TargetMode="External"/><Relationship Id="rId146" Type="http://schemas.openxmlformats.org/officeDocument/2006/relationships/hyperlink" Target="http://aoprals.state.gov/web920/footnote.asp?Footnote=2" TargetMode="External"/><Relationship Id="rId167" Type="http://schemas.openxmlformats.org/officeDocument/2006/relationships/hyperlink" Target="http://aoprals.state.gov/web920/footnote.asp?Footnote=2" TargetMode="External"/><Relationship Id="rId7" Type="http://schemas.openxmlformats.org/officeDocument/2006/relationships/hyperlink" Target="http://aoprals.state.gov/web920/footnote.asp?Footnote=10" TargetMode="External"/><Relationship Id="rId71" Type="http://schemas.openxmlformats.org/officeDocument/2006/relationships/hyperlink" Target="http://aoprals.state.gov/web920/footnote.asp?Footnote=45" TargetMode="External"/><Relationship Id="rId92" Type="http://schemas.openxmlformats.org/officeDocument/2006/relationships/hyperlink" Target="http://aoprals.state.gov/web920/footnote.asp?Footnote=2" TargetMode="External"/><Relationship Id="rId162" Type="http://schemas.openxmlformats.org/officeDocument/2006/relationships/hyperlink" Target="http://aoprals.state.gov/web920/footnote.asp?Footnote=2" TargetMode="External"/><Relationship Id="rId183" Type="http://schemas.openxmlformats.org/officeDocument/2006/relationships/hyperlink" Target="http://aoprals.state.gov/web920/footnote.asp?Footnote=1" TargetMode="External"/><Relationship Id="rId2" Type="http://schemas.openxmlformats.org/officeDocument/2006/relationships/hyperlink" Target="http://aoprals.state.gov/web920/footnote.asp?Footnote=2,19" TargetMode="External"/><Relationship Id="rId29" Type="http://schemas.openxmlformats.org/officeDocument/2006/relationships/hyperlink" Target="http://aoprals.state.gov/web920/footnote.asp?Footnote=2" TargetMode="External"/><Relationship Id="rId24" Type="http://schemas.openxmlformats.org/officeDocument/2006/relationships/hyperlink" Target="http://aoprals.state.gov/web920/footnote.asp?Footnote=2" TargetMode="External"/><Relationship Id="rId40" Type="http://schemas.openxmlformats.org/officeDocument/2006/relationships/hyperlink" Target="http://aoprals.state.gov/web920/footnote.asp?Footnote=22" TargetMode="External"/><Relationship Id="rId45" Type="http://schemas.openxmlformats.org/officeDocument/2006/relationships/hyperlink" Target="http://aoprals.state.gov/web920/footnote.asp?Footnote=47" TargetMode="External"/><Relationship Id="rId66" Type="http://schemas.openxmlformats.org/officeDocument/2006/relationships/hyperlink" Target="http://aoprals.state.gov/web920/footnote.asp?Footnote=2" TargetMode="External"/><Relationship Id="rId87" Type="http://schemas.openxmlformats.org/officeDocument/2006/relationships/hyperlink" Target="http://aoprals.state.gov/web920/footnote.asp?Footnote=2" TargetMode="External"/><Relationship Id="rId110" Type="http://schemas.openxmlformats.org/officeDocument/2006/relationships/hyperlink" Target="http://aoprals.state.gov/web920/footnote.asp?Footnote=2" TargetMode="External"/><Relationship Id="rId115" Type="http://schemas.openxmlformats.org/officeDocument/2006/relationships/hyperlink" Target="http://aoprals.state.gov/web920/footnote.asp?Footnote=2" TargetMode="External"/><Relationship Id="rId131" Type="http://schemas.openxmlformats.org/officeDocument/2006/relationships/hyperlink" Target="http://aoprals.state.gov/web920/footnote.asp?Footnote=2" TargetMode="External"/><Relationship Id="rId136" Type="http://schemas.openxmlformats.org/officeDocument/2006/relationships/hyperlink" Target="http://aoprals.state.gov/web920/footnote.asp?Footnote=2" TargetMode="External"/><Relationship Id="rId157" Type="http://schemas.openxmlformats.org/officeDocument/2006/relationships/hyperlink" Target="http://aoprals.state.gov/web920/footnote.asp?Footnote=2" TargetMode="External"/><Relationship Id="rId178" Type="http://schemas.openxmlformats.org/officeDocument/2006/relationships/hyperlink" Target="http://aoprals.state.gov/web920/footnote.asp?Footnote=1" TargetMode="External"/><Relationship Id="rId61" Type="http://schemas.openxmlformats.org/officeDocument/2006/relationships/hyperlink" Target="http://aoprals.state.gov/web920/footnote.asp?Footnote=9" TargetMode="External"/><Relationship Id="rId82" Type="http://schemas.openxmlformats.org/officeDocument/2006/relationships/hyperlink" Target="http://aoprals.state.gov/web920/footnote.asp?Footnote=2" TargetMode="External"/><Relationship Id="rId152" Type="http://schemas.openxmlformats.org/officeDocument/2006/relationships/hyperlink" Target="http://aoprals.state.gov/web920/footnote.asp?Footnote=2" TargetMode="External"/><Relationship Id="rId173" Type="http://schemas.openxmlformats.org/officeDocument/2006/relationships/hyperlink" Target="http://aoprals.state.gov/web920/footnote.asp?Footnote=18" TargetMode="External"/><Relationship Id="rId19" Type="http://schemas.openxmlformats.org/officeDocument/2006/relationships/hyperlink" Target="http://aoprals.state.gov/web920/footnote.asp?Footnote=2" TargetMode="External"/><Relationship Id="rId14" Type="http://schemas.openxmlformats.org/officeDocument/2006/relationships/hyperlink" Target="http://aoprals.state.gov/web920/footnote.asp?Footnote=5" TargetMode="External"/><Relationship Id="rId30" Type="http://schemas.openxmlformats.org/officeDocument/2006/relationships/hyperlink" Target="http://aoprals.state.gov/web920/footnote.asp?Footnote=2" TargetMode="External"/><Relationship Id="rId35" Type="http://schemas.openxmlformats.org/officeDocument/2006/relationships/hyperlink" Target="http://aoprals.state.gov/web920/footnote.asp?Footnote=22" TargetMode="External"/><Relationship Id="rId56" Type="http://schemas.openxmlformats.org/officeDocument/2006/relationships/hyperlink" Target="http://aoprals.state.gov/web920/footnote.asp?Footnote=2" TargetMode="External"/><Relationship Id="rId77" Type="http://schemas.openxmlformats.org/officeDocument/2006/relationships/hyperlink" Target="http://aoprals.state.gov/web920/footnote.asp?Footnote=39" TargetMode="External"/><Relationship Id="rId100" Type="http://schemas.openxmlformats.org/officeDocument/2006/relationships/hyperlink" Target="http://aoprals.state.gov/web920/footnote.asp?Footnote=2" TargetMode="External"/><Relationship Id="rId105" Type="http://schemas.openxmlformats.org/officeDocument/2006/relationships/hyperlink" Target="http://aoprals.state.gov/web920/footnote.asp?Footnote=2" TargetMode="External"/><Relationship Id="rId126" Type="http://schemas.openxmlformats.org/officeDocument/2006/relationships/hyperlink" Target="http://aoprals.state.gov/web920/footnote.asp?Footnote=2" TargetMode="External"/><Relationship Id="rId147" Type="http://schemas.openxmlformats.org/officeDocument/2006/relationships/hyperlink" Target="http://aoprals.state.gov/web920/footnote.asp?Footnote=2" TargetMode="External"/><Relationship Id="rId168" Type="http://schemas.openxmlformats.org/officeDocument/2006/relationships/hyperlink" Target="http://aoprals.state.gov/web920/footnote.asp?Footnote=2" TargetMode="External"/><Relationship Id="rId8" Type="http://schemas.openxmlformats.org/officeDocument/2006/relationships/hyperlink" Target="http://aoprals.state.gov/web920/footnote.asp?Footnote=10" TargetMode="External"/><Relationship Id="rId51" Type="http://schemas.openxmlformats.org/officeDocument/2006/relationships/hyperlink" Target="http://aoprals.state.gov/web920/footnote.asp?Footnote=2" TargetMode="External"/><Relationship Id="rId72" Type="http://schemas.openxmlformats.org/officeDocument/2006/relationships/hyperlink" Target="http://aoprals.state.gov/web920/footnote.asp?Footnote=17" TargetMode="External"/><Relationship Id="rId93" Type="http://schemas.openxmlformats.org/officeDocument/2006/relationships/hyperlink" Target="http://aoprals.state.gov/web920/footnote.asp?Footnote=2" TargetMode="External"/><Relationship Id="rId98" Type="http://schemas.openxmlformats.org/officeDocument/2006/relationships/hyperlink" Target="http://aoprals.state.gov/web920/footnote.asp?Footnote=2" TargetMode="External"/><Relationship Id="rId121" Type="http://schemas.openxmlformats.org/officeDocument/2006/relationships/hyperlink" Target="http://aoprals.state.gov/web920/footnote.asp?Footnote=2" TargetMode="External"/><Relationship Id="rId142" Type="http://schemas.openxmlformats.org/officeDocument/2006/relationships/hyperlink" Target="http://aoprals.state.gov/web920/footnote.asp?Footnote=2" TargetMode="External"/><Relationship Id="rId163" Type="http://schemas.openxmlformats.org/officeDocument/2006/relationships/hyperlink" Target="http://aoprals.state.gov/web920/footnote.asp?Footnote=2" TargetMode="External"/><Relationship Id="rId184" Type="http://schemas.openxmlformats.org/officeDocument/2006/relationships/hyperlink" Target="http://aoprals.state.gov/web920/footnote.asp?Footnote=2" TargetMode="External"/><Relationship Id="rId3" Type="http://schemas.openxmlformats.org/officeDocument/2006/relationships/hyperlink" Target="http://aoprals.state.gov/web920/footnote.asp?Footnote=2" TargetMode="External"/><Relationship Id="rId25" Type="http://schemas.openxmlformats.org/officeDocument/2006/relationships/hyperlink" Target="http://aoprals.state.gov/web920/footnote.asp?Footnote=2" TargetMode="External"/><Relationship Id="rId46" Type="http://schemas.openxmlformats.org/officeDocument/2006/relationships/hyperlink" Target="http://aoprals.state.gov/web920/footnote.asp?Footnote=2" TargetMode="External"/><Relationship Id="rId67" Type="http://schemas.openxmlformats.org/officeDocument/2006/relationships/hyperlink" Target="http://aoprals.state.gov/web920/footnote.asp?Footnote=2" TargetMode="External"/><Relationship Id="rId116" Type="http://schemas.openxmlformats.org/officeDocument/2006/relationships/hyperlink" Target="http://aoprals.state.gov/web920/footnote.asp?Footnote=2" TargetMode="External"/><Relationship Id="rId137" Type="http://schemas.openxmlformats.org/officeDocument/2006/relationships/hyperlink" Target="http://aoprals.state.gov/web920/footnote.asp?Footnote=2,41" TargetMode="External"/><Relationship Id="rId158" Type="http://schemas.openxmlformats.org/officeDocument/2006/relationships/hyperlink" Target="http://aoprals.state.gov/web920/footnote.asp?Footnote=2" TargetMode="External"/><Relationship Id="rId20" Type="http://schemas.openxmlformats.org/officeDocument/2006/relationships/hyperlink" Target="http://aoprals.state.gov/web920/footnote.asp?Footnote=2" TargetMode="External"/><Relationship Id="rId41" Type="http://schemas.openxmlformats.org/officeDocument/2006/relationships/hyperlink" Target="http://aoprals.state.gov/web920/footnote.asp?Footnote=22" TargetMode="External"/><Relationship Id="rId62" Type="http://schemas.openxmlformats.org/officeDocument/2006/relationships/hyperlink" Target="http://aoprals.state.gov/web920/footnote.asp?Footnote=35" TargetMode="External"/><Relationship Id="rId83" Type="http://schemas.openxmlformats.org/officeDocument/2006/relationships/hyperlink" Target="http://aoprals.state.gov/web920/footnote.asp?Footnote=2,15" TargetMode="External"/><Relationship Id="rId88" Type="http://schemas.openxmlformats.org/officeDocument/2006/relationships/hyperlink" Target="http://aoprals.state.gov/web920/footnote.asp?Footnote=2" TargetMode="External"/><Relationship Id="rId111" Type="http://schemas.openxmlformats.org/officeDocument/2006/relationships/hyperlink" Target="http://aoprals.state.gov/web920/footnote.asp?Footnote=2" TargetMode="External"/><Relationship Id="rId132" Type="http://schemas.openxmlformats.org/officeDocument/2006/relationships/hyperlink" Target="http://aoprals.state.gov/web920/footnote.asp?Footnote=2" TargetMode="External"/><Relationship Id="rId153" Type="http://schemas.openxmlformats.org/officeDocument/2006/relationships/hyperlink" Target="http://aoprals.state.gov/web920/footnote.asp?Footnote=2" TargetMode="External"/><Relationship Id="rId174" Type="http://schemas.openxmlformats.org/officeDocument/2006/relationships/hyperlink" Target="http://aoprals.state.gov/web920/footnote.asp?Footnote=1" TargetMode="External"/><Relationship Id="rId179" Type="http://schemas.openxmlformats.org/officeDocument/2006/relationships/hyperlink" Target="http://aoprals.state.gov/web920/footnote.asp?Footnote=1" TargetMode="External"/><Relationship Id="rId15" Type="http://schemas.openxmlformats.org/officeDocument/2006/relationships/hyperlink" Target="http://aoprals.state.gov/web920/footnote.asp?Footnote=38" TargetMode="External"/><Relationship Id="rId36" Type="http://schemas.openxmlformats.org/officeDocument/2006/relationships/hyperlink" Target="http://aoprals.state.gov/web920/footnote.asp?Footnote=22" TargetMode="External"/><Relationship Id="rId57" Type="http://schemas.openxmlformats.org/officeDocument/2006/relationships/hyperlink" Target="http://aoprals.state.gov/web920/footnote.asp?Footnote=2" TargetMode="External"/><Relationship Id="rId106" Type="http://schemas.openxmlformats.org/officeDocument/2006/relationships/hyperlink" Target="http://aoprals.state.gov/web920/footnote.asp?Footnote=2" TargetMode="External"/><Relationship Id="rId127" Type="http://schemas.openxmlformats.org/officeDocument/2006/relationships/hyperlink" Target="http://aoprals.state.gov/web920/footnote.asp?Footnote=2" TargetMode="External"/><Relationship Id="rId10" Type="http://schemas.openxmlformats.org/officeDocument/2006/relationships/hyperlink" Target="http://aoprals.state.gov/web920/footnote.asp?Footnote=2" TargetMode="External"/><Relationship Id="rId31" Type="http://schemas.openxmlformats.org/officeDocument/2006/relationships/hyperlink" Target="http://aoprals.state.gov/web920/footnote.asp?Footnote=25" TargetMode="External"/><Relationship Id="rId52" Type="http://schemas.openxmlformats.org/officeDocument/2006/relationships/hyperlink" Target="http://aoprals.state.gov/web920/footnote.asp?Footnote=2" TargetMode="External"/><Relationship Id="rId73" Type="http://schemas.openxmlformats.org/officeDocument/2006/relationships/hyperlink" Target="http://aoprals.state.gov/web920/footnote.asp?Footnote=2" TargetMode="External"/><Relationship Id="rId78" Type="http://schemas.openxmlformats.org/officeDocument/2006/relationships/hyperlink" Target="http://aoprals.state.gov/web920/footnote.asp?Footnote=39" TargetMode="External"/><Relationship Id="rId94" Type="http://schemas.openxmlformats.org/officeDocument/2006/relationships/hyperlink" Target="http://aoprals.state.gov/web920/footnote.asp?Footnote=2" TargetMode="External"/><Relationship Id="rId99" Type="http://schemas.openxmlformats.org/officeDocument/2006/relationships/hyperlink" Target="http://aoprals.state.gov/web920/footnote.asp?Footnote=2" TargetMode="External"/><Relationship Id="rId101" Type="http://schemas.openxmlformats.org/officeDocument/2006/relationships/hyperlink" Target="http://aoprals.state.gov/web920/footnote.asp?Footnote=2" TargetMode="External"/><Relationship Id="rId122" Type="http://schemas.openxmlformats.org/officeDocument/2006/relationships/hyperlink" Target="http://aoprals.state.gov/web920/footnote.asp?Footnote=2" TargetMode="External"/><Relationship Id="rId143" Type="http://schemas.openxmlformats.org/officeDocument/2006/relationships/hyperlink" Target="http://aoprals.state.gov/web920/footnote.asp?Footnote=34" TargetMode="External"/><Relationship Id="rId148" Type="http://schemas.openxmlformats.org/officeDocument/2006/relationships/hyperlink" Target="http://aoprals.state.gov/web920/footnote.asp?Footnote=33" TargetMode="External"/><Relationship Id="rId164" Type="http://schemas.openxmlformats.org/officeDocument/2006/relationships/hyperlink" Target="http://aoprals.state.gov/web920/footnote.asp?Footnote=2" TargetMode="External"/><Relationship Id="rId169" Type="http://schemas.openxmlformats.org/officeDocument/2006/relationships/hyperlink" Target="http://aoprals.state.gov/web920/footnote.asp?Footnote=32" TargetMode="External"/><Relationship Id="rId185" Type="http://schemas.openxmlformats.org/officeDocument/2006/relationships/hyperlink" Target="http://aoprals.state.gov/web920/footnote.asp?Footnote=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B1745-F891-4EE2-A7D0-F149F120C47D}">
  <dimension ref="A1"/>
  <sheetViews>
    <sheetView tabSelected="1" workbookViewId="0"/>
  </sheetViews>
  <sheetFormatPr defaultRowHeight="15"/>
  <cols>
    <col min="1" max="1" width="114.85546875" customWidth="1"/>
  </cols>
  <sheetData>
    <row r="1" spans="1:1" ht="270">
      <c r="A1" s="528" t="s">
        <v>3773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Y61"/>
  <sheetViews>
    <sheetView zoomScale="85" zoomScaleNormal="85" zoomScalePageLayoutView="85" workbookViewId="0">
      <pane xSplit="1" ySplit="7" topLeftCell="B8" activePane="bottomRight" state="frozen"/>
      <selection pane="topRight" activeCell="B1" sqref="B1"/>
      <selection pane="bottomLeft" activeCell="A7" sqref="A7"/>
      <selection pane="bottomRight" activeCell="A5" sqref="A5"/>
    </sheetView>
  </sheetViews>
  <sheetFormatPr defaultColWidth="9.140625" defaultRowHeight="15"/>
  <cols>
    <col min="1" max="1" width="39.7109375" style="173" customWidth="1"/>
    <col min="2" max="2" width="22.85546875" style="173" customWidth="1"/>
    <col min="3" max="3" width="21.28515625" style="173" customWidth="1"/>
    <col min="4" max="4" width="21.85546875" style="173" customWidth="1"/>
    <col min="5" max="8" width="17.42578125" style="173" customWidth="1"/>
    <col min="9" max="9" width="61.140625" style="173" bestFit="1" customWidth="1"/>
    <col min="10" max="10" width="58" style="173" bestFit="1" customWidth="1"/>
    <col min="11" max="16384" width="9.140625" style="173"/>
  </cols>
  <sheetData>
    <row r="1" spans="1:25" ht="23.25">
      <c r="A1" s="529" t="s">
        <v>3730</v>
      </c>
      <c r="B1" s="529"/>
      <c r="C1" s="529"/>
      <c r="D1" s="529"/>
    </row>
    <row r="2" spans="1:25" s="177" customFormat="1">
      <c r="A2" s="180" t="s">
        <v>9</v>
      </c>
      <c r="B2" s="393"/>
      <c r="D2" s="182" t="s">
        <v>6</v>
      </c>
      <c r="E2" s="392"/>
      <c r="Q2" s="272"/>
      <c r="X2" s="272"/>
      <c r="Y2" s="272"/>
    </row>
    <row r="3" spans="1:25" s="177" customFormat="1">
      <c r="A3" s="182" t="s">
        <v>8</v>
      </c>
      <c r="B3" s="183" t="s">
        <v>3765</v>
      </c>
      <c r="D3" s="182" t="s">
        <v>3734</v>
      </c>
      <c r="E3" s="430"/>
      <c r="Q3" s="272"/>
      <c r="X3" s="272"/>
      <c r="Y3" s="272"/>
    </row>
    <row r="4" spans="1:25" s="177" customFormat="1">
      <c r="A4" s="180" t="s">
        <v>2417</v>
      </c>
      <c r="B4" s="181" t="s">
        <v>3731</v>
      </c>
      <c r="D4" s="182" t="s">
        <v>3732</v>
      </c>
      <c r="E4" s="395">
        <v>20000</v>
      </c>
      <c r="Q4" s="272"/>
      <c r="X4" s="272"/>
      <c r="Y4" s="272"/>
    </row>
    <row r="5" spans="1:25" s="177" customFormat="1">
      <c r="A5" s="182" t="s">
        <v>7</v>
      </c>
      <c r="B5" s="183" t="s">
        <v>3764</v>
      </c>
      <c r="D5" s="182" t="s">
        <v>3733</v>
      </c>
      <c r="E5" s="394">
        <f>E4*E3</f>
        <v>0</v>
      </c>
      <c r="Q5" s="272"/>
      <c r="X5" s="272"/>
      <c r="Y5" s="272"/>
    </row>
    <row r="6" spans="1:25" s="177" customFormat="1" ht="15.75" thickBot="1">
      <c r="A6" s="182"/>
      <c r="B6" s="183"/>
      <c r="J6" s="272"/>
      <c r="Q6" s="272"/>
      <c r="R6" s="272"/>
    </row>
    <row r="7" spans="1:25" s="177" customFormat="1" ht="28.5" customHeight="1" thickBot="1">
      <c r="A7" s="398" t="s">
        <v>3768</v>
      </c>
      <c r="B7" s="184" t="s">
        <v>3739</v>
      </c>
      <c r="C7" s="473" t="s">
        <v>3740</v>
      </c>
      <c r="D7" s="458" t="s">
        <v>3741</v>
      </c>
      <c r="J7" s="272"/>
      <c r="Q7" s="272"/>
      <c r="R7" s="272"/>
    </row>
    <row r="8" spans="1:25" s="177" customFormat="1">
      <c r="A8" s="432" t="s">
        <v>3766</v>
      </c>
      <c r="B8" s="463">
        <f>'2019 Personnel budget-report'!F12</f>
        <v>0</v>
      </c>
      <c r="C8" s="474">
        <f>'2019 Personnel budget-report'!O12</f>
        <v>0</v>
      </c>
      <c r="D8" s="459">
        <f>B8-C8</f>
        <v>0</v>
      </c>
      <c r="J8" s="272"/>
      <c r="Q8" s="272"/>
      <c r="R8" s="272"/>
    </row>
    <row r="9" spans="1:25" s="177" customFormat="1">
      <c r="A9" s="399" t="s">
        <v>3735</v>
      </c>
      <c r="B9" s="464">
        <f>SUBTOTAL(9,B10:B31)</f>
        <v>0</v>
      </c>
      <c r="C9" s="475">
        <f>SUBTOTAL(9,C10:C31)</f>
        <v>0</v>
      </c>
      <c r="D9" s="460">
        <f>SUBTOTAL(9,D10:D31)</f>
        <v>0</v>
      </c>
      <c r="J9" s="272"/>
      <c r="Q9" s="272"/>
      <c r="R9" s="272"/>
    </row>
    <row r="10" spans="1:25" s="177" customFormat="1">
      <c r="A10" s="457">
        <f>'2019 Activities budget'!A5</f>
        <v>0</v>
      </c>
      <c r="B10" s="465">
        <f>'2019 Activities budget'!W8</f>
        <v>0</v>
      </c>
      <c r="C10" s="476"/>
      <c r="D10" s="470">
        <f>B10-C10</f>
        <v>0</v>
      </c>
      <c r="J10" s="272"/>
      <c r="Q10" s="272"/>
      <c r="R10" s="272"/>
    </row>
    <row r="11" spans="1:25" s="177" customFormat="1">
      <c r="A11" s="457">
        <f>'2019 Activities budget'!A9</f>
        <v>0</v>
      </c>
      <c r="B11" s="465">
        <f>'2019 Activities budget'!W12</f>
        <v>0</v>
      </c>
      <c r="C11" s="476"/>
      <c r="D11" s="470">
        <f t="shared" ref="D11:D19" si="0">B11-C11</f>
        <v>0</v>
      </c>
      <c r="J11" s="272"/>
      <c r="Q11" s="272"/>
      <c r="R11" s="272"/>
    </row>
    <row r="12" spans="1:25" s="177" customFormat="1">
      <c r="A12" s="457">
        <f>'2019 Activities budget'!A13</f>
        <v>0</v>
      </c>
      <c r="B12" s="465">
        <f>'2019 Activities budget'!W16</f>
        <v>0</v>
      </c>
      <c r="C12" s="476"/>
      <c r="D12" s="470">
        <f t="shared" si="0"/>
        <v>0</v>
      </c>
      <c r="J12" s="272"/>
      <c r="Q12" s="272"/>
      <c r="R12" s="272"/>
    </row>
    <row r="13" spans="1:25" s="177" customFormat="1">
      <c r="A13" s="457">
        <f>'2019 Activities budget'!A17</f>
        <v>0</v>
      </c>
      <c r="B13" s="465">
        <f>'2019 Activities budget'!W20</f>
        <v>0</v>
      </c>
      <c r="C13" s="476"/>
      <c r="D13" s="470">
        <f t="shared" si="0"/>
        <v>0</v>
      </c>
      <c r="J13" s="272"/>
      <c r="Q13" s="272"/>
      <c r="R13" s="272"/>
    </row>
    <row r="14" spans="1:25" s="177" customFormat="1">
      <c r="A14" s="457">
        <f>'2019 Activities budget'!A21</f>
        <v>0</v>
      </c>
      <c r="B14" s="465">
        <f>'2019 Activities budget'!W24</f>
        <v>0</v>
      </c>
      <c r="C14" s="476"/>
      <c r="D14" s="470">
        <f t="shared" si="0"/>
        <v>0</v>
      </c>
      <c r="J14" s="272"/>
      <c r="Q14" s="272"/>
      <c r="R14" s="272"/>
    </row>
    <row r="15" spans="1:25" s="177" customFormat="1">
      <c r="A15" s="457">
        <f>'2019 Activities budget'!A25</f>
        <v>0</v>
      </c>
      <c r="B15" s="465">
        <f>'2019 Activities budget'!W28</f>
        <v>0</v>
      </c>
      <c r="C15" s="476"/>
      <c r="D15" s="470">
        <f t="shared" si="0"/>
        <v>0</v>
      </c>
      <c r="J15" s="272"/>
      <c r="Q15" s="272"/>
      <c r="R15" s="272"/>
    </row>
    <row r="16" spans="1:25" s="177" customFormat="1">
      <c r="A16" s="457">
        <f>'2019 Activities budget'!A29</f>
        <v>0</v>
      </c>
      <c r="B16" s="465">
        <f>'2019 Activities budget'!W32</f>
        <v>0</v>
      </c>
      <c r="C16" s="476"/>
      <c r="D16" s="470">
        <f t="shared" si="0"/>
        <v>0</v>
      </c>
      <c r="J16" s="272"/>
      <c r="Q16" s="272"/>
      <c r="R16" s="272"/>
    </row>
    <row r="17" spans="1:18" s="177" customFormat="1">
      <c r="A17" s="457">
        <f>'2019 Activities budget'!A33</f>
        <v>0</v>
      </c>
      <c r="B17" s="465">
        <f>'2019 Activities budget'!W36</f>
        <v>0</v>
      </c>
      <c r="C17" s="476"/>
      <c r="D17" s="470">
        <f t="shared" si="0"/>
        <v>0</v>
      </c>
      <c r="J17" s="272"/>
      <c r="Q17" s="272"/>
      <c r="R17" s="272"/>
    </row>
    <row r="18" spans="1:18" s="177" customFormat="1">
      <c r="A18" s="457">
        <f>'2019 Activities budget'!A37</f>
        <v>0</v>
      </c>
      <c r="B18" s="465">
        <f>'2019 Activities budget'!W40</f>
        <v>0</v>
      </c>
      <c r="C18" s="476"/>
      <c r="D18" s="470">
        <f t="shared" si="0"/>
        <v>0</v>
      </c>
      <c r="J18" s="272"/>
      <c r="Q18" s="272"/>
      <c r="R18" s="272"/>
    </row>
    <row r="19" spans="1:18" s="177" customFormat="1">
      <c r="A19" s="457">
        <f>'2019 Activities budget'!A41</f>
        <v>0</v>
      </c>
      <c r="B19" s="465">
        <f>'2019 Activities budget'!W44</f>
        <v>0</v>
      </c>
      <c r="C19" s="476"/>
      <c r="D19" s="470">
        <f t="shared" si="0"/>
        <v>0</v>
      </c>
      <c r="J19" s="272"/>
      <c r="Q19" s="272"/>
      <c r="R19" s="272"/>
    </row>
    <row r="20" spans="1:18" s="177" customFormat="1">
      <c r="A20" s="457">
        <f>'2019 Activities budget'!A45</f>
        <v>0</v>
      </c>
      <c r="B20" s="431">
        <f>'2019 Activities budget'!W48</f>
        <v>0</v>
      </c>
      <c r="C20" s="477"/>
      <c r="D20" s="470">
        <f t="shared" ref="D20:D31" si="1">B20-C20</f>
        <v>0</v>
      </c>
      <c r="J20" s="272"/>
      <c r="Q20" s="272"/>
      <c r="R20" s="272"/>
    </row>
    <row r="21" spans="1:18" s="177" customFormat="1">
      <c r="A21" s="457">
        <f>'2019 Activities budget'!A49</f>
        <v>0</v>
      </c>
      <c r="B21" s="431">
        <f>'2019 Activities budget'!W52</f>
        <v>0</v>
      </c>
      <c r="C21" s="477"/>
      <c r="D21" s="470">
        <f t="shared" si="1"/>
        <v>0</v>
      </c>
      <c r="J21" s="272"/>
      <c r="Q21" s="272"/>
      <c r="R21" s="272"/>
    </row>
    <row r="22" spans="1:18" s="177" customFormat="1">
      <c r="A22" s="457">
        <f>'2019 Activities budget'!A53</f>
        <v>0</v>
      </c>
      <c r="B22" s="431">
        <f>'2019 Activities budget'!W56</f>
        <v>0</v>
      </c>
      <c r="C22" s="477"/>
      <c r="D22" s="470">
        <f t="shared" si="1"/>
        <v>0</v>
      </c>
      <c r="J22" s="272"/>
      <c r="Q22" s="272"/>
      <c r="R22" s="272"/>
    </row>
    <row r="23" spans="1:18" s="177" customFormat="1">
      <c r="A23" s="457">
        <f>'2019 Activities budget'!A57</f>
        <v>0</v>
      </c>
      <c r="B23" s="431">
        <f>'2019 Activities budget'!W60</f>
        <v>0</v>
      </c>
      <c r="C23" s="477"/>
      <c r="D23" s="470">
        <f t="shared" si="1"/>
        <v>0</v>
      </c>
      <c r="J23" s="272"/>
      <c r="Q23" s="272"/>
      <c r="R23" s="272"/>
    </row>
    <row r="24" spans="1:18" s="177" customFormat="1">
      <c r="A24" s="457">
        <f>'2019 Activities budget'!A61</f>
        <v>0</v>
      </c>
      <c r="B24" s="431">
        <f>'2019 Activities budget'!W64</f>
        <v>0</v>
      </c>
      <c r="C24" s="477"/>
      <c r="D24" s="470">
        <f t="shared" si="1"/>
        <v>0</v>
      </c>
      <c r="J24" s="272"/>
      <c r="Q24" s="272"/>
      <c r="R24" s="272"/>
    </row>
    <row r="25" spans="1:18" s="177" customFormat="1">
      <c r="A25" s="457">
        <f>'2019 Activities budget'!A65</f>
        <v>0</v>
      </c>
      <c r="B25" s="431">
        <f>'2019 Activities budget'!W68</f>
        <v>0</v>
      </c>
      <c r="C25" s="477"/>
      <c r="D25" s="470">
        <f t="shared" si="1"/>
        <v>0</v>
      </c>
      <c r="J25" s="272"/>
      <c r="Q25" s="272"/>
      <c r="R25" s="272"/>
    </row>
    <row r="26" spans="1:18" s="177" customFormat="1">
      <c r="A26" s="457">
        <f>'2019 Activities budget'!A69</f>
        <v>0</v>
      </c>
      <c r="B26" s="431">
        <f>'2019 Activities budget'!W72</f>
        <v>0</v>
      </c>
      <c r="C26" s="477"/>
      <c r="D26" s="470">
        <f t="shared" si="1"/>
        <v>0</v>
      </c>
      <c r="J26" s="272"/>
      <c r="Q26" s="272"/>
      <c r="R26" s="272"/>
    </row>
    <row r="27" spans="1:18" s="177" customFormat="1">
      <c r="A27" s="457">
        <f>'2019 Activities budget'!A73</f>
        <v>0</v>
      </c>
      <c r="B27" s="431">
        <f>'2019 Activities budget'!W76</f>
        <v>0</v>
      </c>
      <c r="C27" s="477"/>
      <c r="D27" s="470">
        <f t="shared" si="1"/>
        <v>0</v>
      </c>
      <c r="J27" s="272"/>
      <c r="Q27" s="272"/>
      <c r="R27" s="272"/>
    </row>
    <row r="28" spans="1:18" s="177" customFormat="1">
      <c r="A28" s="457">
        <f>'2019 Activities budget'!A77</f>
        <v>0</v>
      </c>
      <c r="B28" s="431">
        <f>'2019 Activities budget'!W80</f>
        <v>0</v>
      </c>
      <c r="C28" s="477"/>
      <c r="D28" s="470">
        <f t="shared" si="1"/>
        <v>0</v>
      </c>
      <c r="J28" s="272"/>
      <c r="Q28" s="272"/>
      <c r="R28" s="272"/>
    </row>
    <row r="29" spans="1:18" s="177" customFormat="1">
      <c r="A29" s="457">
        <f>'2019 Activities budget'!A81</f>
        <v>0</v>
      </c>
      <c r="B29" s="431">
        <f>'2019 Activities budget'!W84</f>
        <v>0</v>
      </c>
      <c r="C29" s="477"/>
      <c r="D29" s="470">
        <f t="shared" si="1"/>
        <v>0</v>
      </c>
      <c r="J29" s="272"/>
      <c r="Q29" s="272"/>
      <c r="R29" s="272"/>
    </row>
    <row r="30" spans="1:18" s="177" customFormat="1">
      <c r="A30" s="457">
        <f>'2019 Activities budget'!A85</f>
        <v>0</v>
      </c>
      <c r="B30" s="431">
        <f>'2019 Activities budget'!W88</f>
        <v>0</v>
      </c>
      <c r="C30" s="477"/>
      <c r="D30" s="470">
        <f t="shared" si="1"/>
        <v>0</v>
      </c>
      <c r="J30" s="272"/>
      <c r="Q30" s="272"/>
      <c r="R30" s="272"/>
    </row>
    <row r="31" spans="1:18" s="177" customFormat="1">
      <c r="A31" s="457">
        <f>'2019 Activities budget'!A89</f>
        <v>0</v>
      </c>
      <c r="B31" s="431">
        <f>'2019 Activities budget'!W92</f>
        <v>0</v>
      </c>
      <c r="C31" s="477"/>
      <c r="D31" s="470">
        <f t="shared" si="1"/>
        <v>0</v>
      </c>
      <c r="J31" s="272"/>
      <c r="Q31" s="272"/>
      <c r="R31" s="272"/>
    </row>
    <row r="32" spans="1:18" s="177" customFormat="1">
      <c r="A32" s="399" t="s">
        <v>3736</v>
      </c>
      <c r="B32" s="464">
        <f>SUBTOTAL(9,B33:B58)</f>
        <v>0</v>
      </c>
      <c r="C32" s="475">
        <f>SUBTOTAL(9,C33:C58)</f>
        <v>0</v>
      </c>
      <c r="D32" s="460">
        <f>SUBTOTAL(9,D33:D58)</f>
        <v>0</v>
      </c>
      <c r="J32" s="272"/>
      <c r="Q32" s="272"/>
      <c r="R32" s="272"/>
    </row>
    <row r="33" spans="1:18" s="174" customFormat="1">
      <c r="A33" s="482" t="str">
        <f>'2019 Activities budget'!A97</f>
        <v>Education and training Materials</v>
      </c>
      <c r="B33" s="483">
        <f>SUBTOTAL(9,B34:B45)</f>
        <v>0</v>
      </c>
      <c r="C33" s="484">
        <f>SUBTOTAL(9,C34:C45)</f>
        <v>0</v>
      </c>
      <c r="D33" s="485">
        <f>SUBTOTAL(9,D34:D45)</f>
        <v>0</v>
      </c>
      <c r="J33" s="486"/>
      <c r="Q33" s="486"/>
      <c r="R33" s="486"/>
    </row>
    <row r="34" spans="1:18" s="177" customFormat="1">
      <c r="A34" s="456">
        <f>'2019 Activities budget'!A98</f>
        <v>0</v>
      </c>
      <c r="B34" s="466">
        <f>'2019 Activities budget'!E98</f>
        <v>0</v>
      </c>
      <c r="C34" s="478"/>
      <c r="D34" s="470">
        <f t="shared" ref="D34:D45" si="2">B34-C34</f>
        <v>0</v>
      </c>
      <c r="J34" s="272"/>
      <c r="Q34" s="272"/>
      <c r="R34" s="272"/>
    </row>
    <row r="35" spans="1:18" s="177" customFormat="1">
      <c r="A35" s="456">
        <f>'2019 Activities budget'!A99</f>
        <v>0</v>
      </c>
      <c r="B35" s="466">
        <f>'2019 Activities budget'!E99</f>
        <v>0</v>
      </c>
      <c r="C35" s="478"/>
      <c r="D35" s="470">
        <f t="shared" si="2"/>
        <v>0</v>
      </c>
      <c r="J35" s="272"/>
      <c r="Q35" s="272"/>
      <c r="R35" s="272"/>
    </row>
    <row r="36" spans="1:18" s="177" customFormat="1">
      <c r="A36" s="456">
        <f>'2019 Activities budget'!A100</f>
        <v>0</v>
      </c>
      <c r="B36" s="466">
        <f>'2019 Activities budget'!E100</f>
        <v>0</v>
      </c>
      <c r="C36" s="478"/>
      <c r="D36" s="470">
        <f t="shared" si="2"/>
        <v>0</v>
      </c>
      <c r="J36" s="272"/>
      <c r="Q36" s="272"/>
      <c r="R36" s="272"/>
    </row>
    <row r="37" spans="1:18" s="177" customFormat="1">
      <c r="A37" s="456">
        <f>'2019 Activities budget'!A101</f>
        <v>0</v>
      </c>
      <c r="B37" s="466">
        <f>'2019 Activities budget'!E101</f>
        <v>0</v>
      </c>
      <c r="C37" s="478"/>
      <c r="D37" s="470">
        <f t="shared" si="2"/>
        <v>0</v>
      </c>
      <c r="J37" s="272"/>
      <c r="Q37" s="272"/>
      <c r="R37" s="272"/>
    </row>
    <row r="38" spans="1:18" s="177" customFormat="1">
      <c r="A38" s="456">
        <f>'2019 Activities budget'!A102</f>
        <v>0</v>
      </c>
      <c r="B38" s="466">
        <f>'2019 Activities budget'!E102</f>
        <v>0</v>
      </c>
      <c r="C38" s="478"/>
      <c r="D38" s="470">
        <f t="shared" si="2"/>
        <v>0</v>
      </c>
      <c r="J38" s="272"/>
      <c r="Q38" s="272"/>
      <c r="R38" s="272"/>
    </row>
    <row r="39" spans="1:18" s="177" customFormat="1">
      <c r="A39" s="456">
        <f>'2019 Activities budget'!A103</f>
        <v>0</v>
      </c>
      <c r="B39" s="466">
        <f>'2019 Activities budget'!E103</f>
        <v>0</v>
      </c>
      <c r="C39" s="478"/>
      <c r="D39" s="470">
        <f t="shared" si="2"/>
        <v>0</v>
      </c>
      <c r="J39" s="272"/>
      <c r="Q39" s="272"/>
      <c r="R39" s="272"/>
    </row>
    <row r="40" spans="1:18" s="177" customFormat="1">
      <c r="A40" s="456">
        <f>'2019 Activities budget'!A104</f>
        <v>0</v>
      </c>
      <c r="B40" s="466">
        <f>'2019 Activities budget'!E104</f>
        <v>0</v>
      </c>
      <c r="C40" s="478"/>
      <c r="D40" s="470">
        <f t="shared" si="2"/>
        <v>0</v>
      </c>
      <c r="J40" s="272"/>
      <c r="Q40" s="272"/>
      <c r="R40" s="272"/>
    </row>
    <row r="41" spans="1:18" s="177" customFormat="1">
      <c r="A41" s="456">
        <f>'2019 Activities budget'!A105</f>
        <v>0</v>
      </c>
      <c r="B41" s="466">
        <f>'2019 Activities budget'!E105</f>
        <v>0</v>
      </c>
      <c r="C41" s="478"/>
      <c r="D41" s="470">
        <f t="shared" si="2"/>
        <v>0</v>
      </c>
      <c r="J41" s="272"/>
      <c r="Q41" s="272"/>
      <c r="R41" s="272"/>
    </row>
    <row r="42" spans="1:18" s="177" customFormat="1">
      <c r="A42" s="456">
        <f>'2019 Activities budget'!A106</f>
        <v>0</v>
      </c>
      <c r="B42" s="466">
        <f>'2019 Activities budget'!E106</f>
        <v>0</v>
      </c>
      <c r="C42" s="478"/>
      <c r="D42" s="470">
        <f t="shared" si="2"/>
        <v>0</v>
      </c>
      <c r="J42" s="272"/>
      <c r="Q42" s="272"/>
      <c r="R42" s="272"/>
    </row>
    <row r="43" spans="1:18" s="177" customFormat="1">
      <c r="A43" s="456">
        <f>'2019 Activities budget'!A107</f>
        <v>0</v>
      </c>
      <c r="B43" s="431">
        <f>'2019 Activities budget'!E107</f>
        <v>0</v>
      </c>
      <c r="C43" s="477"/>
      <c r="D43" s="470">
        <f t="shared" si="2"/>
        <v>0</v>
      </c>
      <c r="J43" s="272"/>
      <c r="Q43" s="272"/>
      <c r="R43" s="272"/>
    </row>
    <row r="44" spans="1:18" s="177" customFormat="1">
      <c r="A44" s="456">
        <f>'2019 Activities budget'!A108</f>
        <v>0</v>
      </c>
      <c r="B44" s="431">
        <f>'2019 Activities budget'!E108</f>
        <v>0</v>
      </c>
      <c r="C44" s="477"/>
      <c r="D44" s="470">
        <f t="shared" si="2"/>
        <v>0</v>
      </c>
      <c r="J44" s="272"/>
      <c r="Q44" s="272"/>
      <c r="R44" s="272"/>
    </row>
    <row r="45" spans="1:18" s="177" customFormat="1">
      <c r="A45" s="456">
        <f>'2019 Activities budget'!A109</f>
        <v>0</v>
      </c>
      <c r="B45" s="431">
        <f>'2019 Activities budget'!E109</f>
        <v>0</v>
      </c>
      <c r="C45" s="477"/>
      <c r="D45" s="470">
        <f t="shared" si="2"/>
        <v>0</v>
      </c>
      <c r="J45" s="272"/>
      <c r="Q45" s="272"/>
      <c r="R45" s="272"/>
    </row>
    <row r="46" spans="1:18" s="174" customFormat="1">
      <c r="A46" s="482" t="str">
        <f>'2019 Activities budget'!A110</f>
        <v>Meeting costs/supplies and services</v>
      </c>
      <c r="B46" s="483">
        <f>SUBTOTAL(9,B47:B58)</f>
        <v>0</v>
      </c>
      <c r="C46" s="484">
        <f>SUBTOTAL(9,C47:C58)</f>
        <v>0</v>
      </c>
      <c r="D46" s="485">
        <f>SUBTOTAL(9,D47:D58)</f>
        <v>0</v>
      </c>
      <c r="J46" s="486"/>
      <c r="Q46" s="486"/>
      <c r="R46" s="486"/>
    </row>
    <row r="47" spans="1:18" s="177" customFormat="1">
      <c r="A47" s="457">
        <f>'2019 Activities budget'!A111</f>
        <v>0</v>
      </c>
      <c r="B47" s="431">
        <f>'2019 Activities budget'!E111</f>
        <v>0</v>
      </c>
      <c r="C47" s="477"/>
      <c r="D47" s="471">
        <f t="shared" ref="D47:D58" si="3">B47-C47</f>
        <v>0</v>
      </c>
      <c r="J47" s="272"/>
      <c r="Q47" s="272"/>
      <c r="R47" s="272"/>
    </row>
    <row r="48" spans="1:18" s="177" customFormat="1">
      <c r="A48" s="457">
        <f>'2019 Activities budget'!A112</f>
        <v>0</v>
      </c>
      <c r="B48" s="431">
        <f>'2019 Activities budget'!E112</f>
        <v>0</v>
      </c>
      <c r="C48" s="477"/>
      <c r="D48" s="471">
        <f t="shared" si="3"/>
        <v>0</v>
      </c>
      <c r="J48" s="272"/>
      <c r="Q48" s="272"/>
      <c r="R48" s="272"/>
    </row>
    <row r="49" spans="1:18" s="177" customFormat="1">
      <c r="A49" s="457">
        <f>'2019 Activities budget'!A113</f>
        <v>0</v>
      </c>
      <c r="B49" s="431">
        <f>'2019 Activities budget'!E113</f>
        <v>0</v>
      </c>
      <c r="C49" s="477"/>
      <c r="D49" s="471">
        <f t="shared" si="3"/>
        <v>0</v>
      </c>
      <c r="J49" s="272"/>
      <c r="Q49" s="272"/>
      <c r="R49" s="272"/>
    </row>
    <row r="50" spans="1:18" s="177" customFormat="1">
      <c r="A50" s="457">
        <f>'2019 Activities budget'!A114</f>
        <v>0</v>
      </c>
      <c r="B50" s="431">
        <f>'2019 Activities budget'!E114</f>
        <v>0</v>
      </c>
      <c r="C50" s="477"/>
      <c r="D50" s="471">
        <f t="shared" si="3"/>
        <v>0</v>
      </c>
      <c r="J50" s="272"/>
      <c r="Q50" s="272"/>
      <c r="R50" s="272"/>
    </row>
    <row r="51" spans="1:18" s="177" customFormat="1">
      <c r="A51" s="457">
        <f>'2019 Activities budget'!A115</f>
        <v>0</v>
      </c>
      <c r="B51" s="431">
        <f>'2019 Activities budget'!E115</f>
        <v>0</v>
      </c>
      <c r="C51" s="477"/>
      <c r="D51" s="471">
        <f t="shared" si="3"/>
        <v>0</v>
      </c>
      <c r="J51" s="272"/>
      <c r="Q51" s="272"/>
      <c r="R51" s="272"/>
    </row>
    <row r="52" spans="1:18" s="177" customFormat="1">
      <c r="A52" s="457">
        <f>'2019 Activities budget'!A116</f>
        <v>0</v>
      </c>
      <c r="B52" s="431">
        <f>'2019 Activities budget'!E116</f>
        <v>0</v>
      </c>
      <c r="C52" s="477"/>
      <c r="D52" s="471">
        <f t="shared" si="3"/>
        <v>0</v>
      </c>
      <c r="J52" s="272"/>
      <c r="Q52" s="272"/>
      <c r="R52" s="272"/>
    </row>
    <row r="53" spans="1:18" s="177" customFormat="1">
      <c r="A53" s="457">
        <f>'2019 Activities budget'!A117</f>
        <v>0</v>
      </c>
      <c r="B53" s="431">
        <f>'2019 Activities budget'!E117</f>
        <v>0</v>
      </c>
      <c r="C53" s="477"/>
      <c r="D53" s="471">
        <f t="shared" si="3"/>
        <v>0</v>
      </c>
      <c r="J53" s="272"/>
      <c r="Q53" s="272"/>
      <c r="R53" s="272"/>
    </row>
    <row r="54" spans="1:18" s="177" customFormat="1">
      <c r="A54" s="457">
        <f>'2019 Activities budget'!A118</f>
        <v>0</v>
      </c>
      <c r="B54" s="431">
        <f>'2019 Activities budget'!E118</f>
        <v>0</v>
      </c>
      <c r="C54" s="477"/>
      <c r="D54" s="471">
        <f t="shared" si="3"/>
        <v>0</v>
      </c>
      <c r="J54" s="272"/>
      <c r="Q54" s="272"/>
      <c r="R54" s="272"/>
    </row>
    <row r="55" spans="1:18" s="177" customFormat="1">
      <c r="A55" s="457">
        <f>'2019 Activities budget'!A119</f>
        <v>0</v>
      </c>
      <c r="B55" s="431">
        <f>'2019 Activities budget'!E119</f>
        <v>0</v>
      </c>
      <c r="C55" s="477"/>
      <c r="D55" s="471">
        <f t="shared" si="3"/>
        <v>0</v>
      </c>
      <c r="J55" s="272"/>
      <c r="Q55" s="272"/>
      <c r="R55" s="272"/>
    </row>
    <row r="56" spans="1:18" s="177" customFormat="1">
      <c r="A56" s="457">
        <f>'2019 Activities budget'!A120</f>
        <v>0</v>
      </c>
      <c r="B56" s="431">
        <f>'2019 Activities budget'!E120</f>
        <v>0</v>
      </c>
      <c r="C56" s="477"/>
      <c r="D56" s="471">
        <f t="shared" ref="D56" si="4">B56-C56</f>
        <v>0</v>
      </c>
      <c r="J56" s="272"/>
      <c r="Q56" s="272"/>
      <c r="R56" s="272"/>
    </row>
    <row r="57" spans="1:18" s="177" customFormat="1">
      <c r="A57" s="457">
        <f>'2019 Activities budget'!A121</f>
        <v>0</v>
      </c>
      <c r="B57" s="431">
        <f>'2019 Activities budget'!E121</f>
        <v>0</v>
      </c>
      <c r="C57" s="477"/>
      <c r="D57" s="471">
        <f t="shared" si="3"/>
        <v>0</v>
      </c>
      <c r="J57" s="272"/>
      <c r="Q57" s="272"/>
      <c r="R57" s="272"/>
    </row>
    <row r="58" spans="1:18" s="177" customFormat="1" ht="15.75" thickBot="1">
      <c r="A58" s="397">
        <f>'2019 Activities budget'!A122</f>
        <v>0</v>
      </c>
      <c r="B58" s="467">
        <f>'2019 Activities budget'!E122</f>
        <v>0</v>
      </c>
      <c r="C58" s="479"/>
      <c r="D58" s="472">
        <f t="shared" si="3"/>
        <v>0</v>
      </c>
      <c r="J58" s="272"/>
      <c r="Q58" s="272"/>
      <c r="R58" s="272"/>
    </row>
    <row r="59" spans="1:18" s="177" customFormat="1" ht="15.75" thickBot="1">
      <c r="A59" s="400" t="s">
        <v>1220</v>
      </c>
      <c r="B59" s="468">
        <f>SUBTOTAL(9,B8:B58)</f>
        <v>0</v>
      </c>
      <c r="C59" s="480">
        <f>SUBTOTAL(9,C8:C58)</f>
        <v>0</v>
      </c>
      <c r="D59" s="461">
        <f>SUBTOTAL(9,D8:D58)</f>
        <v>0</v>
      </c>
      <c r="J59" s="272"/>
      <c r="Q59" s="272"/>
      <c r="R59" s="272"/>
    </row>
    <row r="60" spans="1:18" s="177" customFormat="1" ht="15.75" thickBot="1">
      <c r="A60" s="397" t="s">
        <v>3738</v>
      </c>
      <c r="B60" s="469">
        <f>B59*0.15</f>
        <v>0</v>
      </c>
      <c r="C60" s="481">
        <f>C59*0.15</f>
        <v>0</v>
      </c>
      <c r="D60" s="462">
        <f>D59*0.15</f>
        <v>0</v>
      </c>
      <c r="J60" s="272"/>
      <c r="Q60" s="272"/>
      <c r="R60" s="272"/>
    </row>
    <row r="61" spans="1:18" s="177" customFormat="1" ht="15.75" thickBot="1">
      <c r="A61" s="400" t="s">
        <v>3767</v>
      </c>
      <c r="B61" s="468">
        <f>+B60+B59</f>
        <v>0</v>
      </c>
      <c r="C61" s="480">
        <f>+C60+C59</f>
        <v>0</v>
      </c>
      <c r="D61" s="461">
        <f>+D60+D59</f>
        <v>0</v>
      </c>
      <c r="J61" s="272"/>
      <c r="Q61" s="272"/>
      <c r="R61" s="272"/>
    </row>
  </sheetData>
  <mergeCells count="1">
    <mergeCell ref="A1:D1"/>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tint="-0.499984740745262"/>
  </sheetPr>
  <dimension ref="A1:Z640"/>
  <sheetViews>
    <sheetView zoomScale="86" zoomScaleNormal="86" zoomScalePageLayoutView="80" workbookViewId="0">
      <pane xSplit="1" ySplit="4" topLeftCell="C5" activePane="bottomRight" state="frozen"/>
      <selection pane="topRight" activeCell="B1" sqref="B1"/>
      <selection pane="bottomLeft" activeCell="A5" sqref="A5"/>
      <selection pane="bottomRight" activeCell="E5" sqref="E5"/>
    </sheetView>
  </sheetViews>
  <sheetFormatPr defaultColWidth="8.7109375" defaultRowHeight="15"/>
  <cols>
    <col min="1" max="1" width="41.7109375" style="177" customWidth="1"/>
    <col min="2" max="2" width="28.42578125" style="177" customWidth="1"/>
    <col min="3" max="3" width="13" style="177" customWidth="1"/>
    <col min="4" max="5" width="19.42578125" style="211" customWidth="1"/>
    <col min="6" max="6" width="18" style="177" customWidth="1"/>
    <col min="7" max="7" width="13.5703125" style="177" customWidth="1"/>
    <col min="8" max="9" width="13.140625" style="177" customWidth="1"/>
    <col min="10" max="10" width="15.5703125" style="177" customWidth="1"/>
    <col min="11" max="11" width="14.28515625" style="235" customWidth="1"/>
    <col min="12" max="12" width="12.28515625" style="177" customWidth="1"/>
    <col min="13" max="13" width="14.28515625" style="177" bestFit="1" customWidth="1"/>
    <col min="14" max="14" width="20.7109375" style="177" customWidth="1"/>
    <col min="15" max="15" width="17.42578125" style="177" customWidth="1"/>
    <col min="16" max="16" width="17.28515625" style="177" customWidth="1"/>
    <col min="17" max="18" width="16.42578125" style="177" customWidth="1"/>
    <col min="19" max="19" width="15.28515625" style="177" customWidth="1"/>
    <col min="20" max="20" width="12.42578125" style="177" customWidth="1"/>
    <col min="21" max="21" width="16" style="177" customWidth="1"/>
    <col min="22" max="22" width="11.140625" style="177" customWidth="1"/>
    <col min="23" max="23" width="16.85546875" style="176" customWidth="1"/>
    <col min="24" max="24" width="33.7109375" style="177" customWidth="1"/>
    <col min="25" max="25" width="38.42578125" style="177" customWidth="1"/>
    <col min="26" max="26" width="31" style="177" customWidth="1"/>
    <col min="27" max="16384" width="8.7109375" style="177"/>
  </cols>
  <sheetData>
    <row r="1" spans="1:26" s="186" customFormat="1" ht="15.75" thickBot="1">
      <c r="A1" s="372" t="s">
        <v>2386</v>
      </c>
      <c r="B1" s="373">
        <f>IF(OR('2019 Total budget-report'!E3="",'2019 Total budget-report'!E3=0),1,'2019 Total budget-report'!E3)</f>
        <v>1</v>
      </c>
      <c r="D1" s="371"/>
      <c r="E1" s="212"/>
      <c r="F1" s="374"/>
      <c r="G1" s="374"/>
      <c r="H1" s="374"/>
      <c r="I1" s="374"/>
      <c r="J1" s="374"/>
      <c r="K1" s="374"/>
      <c r="L1" s="374"/>
      <c r="M1" s="374"/>
      <c r="N1" s="374"/>
      <c r="O1" s="375"/>
      <c r="P1" s="553" t="s">
        <v>3746</v>
      </c>
      <c r="Q1" s="554"/>
      <c r="R1" s="554"/>
      <c r="S1" s="554"/>
      <c r="T1" s="554"/>
      <c r="U1" s="554"/>
      <c r="V1" s="187"/>
      <c r="W1" s="214"/>
    </row>
    <row r="2" spans="1:26" ht="15.75" thickBot="1">
      <c r="A2" s="506" t="s">
        <v>3735</v>
      </c>
      <c r="B2" s="507"/>
      <c r="C2" s="507"/>
      <c r="D2" s="507"/>
      <c r="E2" s="507"/>
      <c r="F2" s="507"/>
      <c r="G2" s="507"/>
      <c r="H2" s="507"/>
      <c r="I2" s="507"/>
      <c r="J2" s="507"/>
      <c r="K2" s="507"/>
      <c r="L2" s="507"/>
      <c r="M2" s="507"/>
      <c r="N2" s="507"/>
      <c r="O2" s="507"/>
      <c r="P2" s="507"/>
      <c r="Q2" s="507"/>
      <c r="R2" s="507"/>
      <c r="S2" s="507"/>
      <c r="T2" s="507"/>
      <c r="U2" s="507"/>
      <c r="V2" s="507"/>
      <c r="W2" s="507"/>
      <c r="X2" s="507"/>
      <c r="Y2" s="507"/>
      <c r="Z2" s="508"/>
    </row>
    <row r="3" spans="1:26" ht="15.75" customHeight="1" thickBot="1">
      <c r="A3" s="509" t="s">
        <v>3745</v>
      </c>
      <c r="B3" s="510"/>
      <c r="C3" s="510"/>
      <c r="D3" s="510"/>
      <c r="E3" s="512" t="s">
        <v>3747</v>
      </c>
      <c r="F3" s="513"/>
      <c r="G3" s="513"/>
      <c r="H3" s="513"/>
      <c r="I3" s="513"/>
      <c r="J3" s="514"/>
      <c r="K3" s="510" t="s">
        <v>3759</v>
      </c>
      <c r="L3" s="510"/>
      <c r="M3" s="510"/>
      <c r="N3" s="510"/>
      <c r="O3" s="510"/>
      <c r="P3" s="510"/>
      <c r="Q3" s="510"/>
      <c r="R3" s="510"/>
      <c r="S3" s="510"/>
      <c r="T3" s="510"/>
      <c r="U3" s="511"/>
      <c r="V3" s="530" t="s">
        <v>2387</v>
      </c>
      <c r="W3" s="532" t="s">
        <v>2375</v>
      </c>
      <c r="X3" s="515" t="s">
        <v>2355</v>
      </c>
      <c r="Y3" s="516"/>
      <c r="Z3" s="517"/>
    </row>
    <row r="4" spans="1:26" ht="76.5" customHeight="1" thickBot="1">
      <c r="A4" s="519" t="s">
        <v>2376</v>
      </c>
      <c r="B4" s="520" t="s">
        <v>3772</v>
      </c>
      <c r="C4" s="215" t="s">
        <v>1246</v>
      </c>
      <c r="D4" s="184" t="s">
        <v>1247</v>
      </c>
      <c r="E4" s="218" t="s">
        <v>2372</v>
      </c>
      <c r="F4" s="215" t="s">
        <v>2373</v>
      </c>
      <c r="G4" s="328" t="s">
        <v>3751</v>
      </c>
      <c r="H4" s="215" t="s">
        <v>25</v>
      </c>
      <c r="I4" s="215" t="s">
        <v>3758</v>
      </c>
      <c r="J4" s="219" t="s">
        <v>3748</v>
      </c>
      <c r="K4" s="328" t="s">
        <v>3751</v>
      </c>
      <c r="L4" s="215" t="s">
        <v>1221</v>
      </c>
      <c r="M4" s="216" t="s">
        <v>2378</v>
      </c>
      <c r="N4" s="216" t="s">
        <v>2356</v>
      </c>
      <c r="O4" s="216" t="s">
        <v>2379</v>
      </c>
      <c r="P4" s="216" t="s">
        <v>2380</v>
      </c>
      <c r="Q4" s="216" t="s">
        <v>2357</v>
      </c>
      <c r="R4" s="215" t="s">
        <v>1222</v>
      </c>
      <c r="S4" s="217" t="s">
        <v>2374</v>
      </c>
      <c r="T4" s="376" t="s">
        <v>1244</v>
      </c>
      <c r="U4" s="377" t="s">
        <v>1245</v>
      </c>
      <c r="V4" s="531"/>
      <c r="W4" s="533"/>
      <c r="X4" s="220" t="s">
        <v>3726</v>
      </c>
      <c r="Y4" s="215" t="s">
        <v>1223</v>
      </c>
      <c r="Z4" s="221" t="s">
        <v>3727</v>
      </c>
    </row>
    <row r="5" spans="1:26">
      <c r="A5" s="487"/>
      <c r="B5" s="488" t="s">
        <v>3770</v>
      </c>
      <c r="C5" s="489"/>
      <c r="D5" s="490" t="e">
        <f>CONCATENATE(VLOOKUP($C5,tPerDiemTable,2,FALSE),", ",VLOOKUP($C5,tPerDiemTable,3,FALSE),"; ",TEXT(VLOOKUP($C5,tPerDiemTable,5,FALSE),"mmm d"),"-",TEXT(VLOOKUP($C5,tPerDiemTable,6,FALSE),"mmm d"))</f>
        <v>#N/A</v>
      </c>
      <c r="E5" s="498"/>
      <c r="F5" s="499"/>
      <c r="G5" s="499"/>
      <c r="H5" s="499"/>
      <c r="I5" s="499"/>
      <c r="J5" s="500">
        <f>H5*I5</f>
        <v>0</v>
      </c>
      <c r="K5" s="491"/>
      <c r="L5" s="492"/>
      <c r="M5" s="491"/>
      <c r="N5" s="493"/>
      <c r="O5" s="494"/>
      <c r="P5" s="494"/>
      <c r="Q5" s="494"/>
      <c r="R5" s="492"/>
      <c r="S5" s="495">
        <f>(SUM(M5:N5)*L5)+(SUM(O5:Q5)*L5*R5)</f>
        <v>0</v>
      </c>
      <c r="T5" s="496" t="e">
        <f>IF(((O5/$B$1)&gt;(VLOOKUP($C5,tPerDiemTable,7,FALSE))),"EXCEEDS","OK")</f>
        <v>#N/A</v>
      </c>
      <c r="U5" s="497" t="e">
        <f>IF(((P5/$B$1)&gt;(VLOOKUP($C5,tPerDiemTable,12,FALSE))),"EXCEEDS","OK")</f>
        <v>#N/A</v>
      </c>
      <c r="V5" s="501">
        <v>1</v>
      </c>
      <c r="W5" s="502"/>
      <c r="X5" s="518"/>
      <c r="Y5" s="504"/>
      <c r="Z5" s="505"/>
    </row>
    <row r="6" spans="1:26">
      <c r="A6" s="244"/>
      <c r="B6" s="449"/>
      <c r="C6" s="260"/>
      <c r="D6" s="223"/>
      <c r="E6" s="239"/>
      <c r="F6" s="240"/>
      <c r="G6" s="240"/>
      <c r="H6" s="240"/>
      <c r="I6" s="240"/>
      <c r="J6" s="407">
        <f t="shared" ref="J6:J7" si="0">H6*I6</f>
        <v>0</v>
      </c>
      <c r="K6" s="245"/>
      <c r="L6" s="248"/>
      <c r="M6" s="245"/>
      <c r="N6" s="246"/>
      <c r="O6" s="247"/>
      <c r="P6" s="247"/>
      <c r="Q6" s="247"/>
      <c r="R6" s="248"/>
      <c r="S6" s="223"/>
      <c r="T6" s="223"/>
      <c r="U6" s="224"/>
      <c r="V6" s="263"/>
      <c r="W6" s="405"/>
      <c r="X6" s="396"/>
      <c r="Y6" s="222"/>
      <c r="Z6" s="196"/>
    </row>
    <row r="7" spans="1:26">
      <c r="A7" s="244"/>
      <c r="B7" s="449"/>
      <c r="C7" s="260"/>
      <c r="D7" s="223"/>
      <c r="E7" s="239"/>
      <c r="F7" s="240"/>
      <c r="G7" s="240"/>
      <c r="H7" s="240"/>
      <c r="I7" s="240"/>
      <c r="J7" s="407">
        <f t="shared" si="0"/>
        <v>0</v>
      </c>
      <c r="K7" s="245"/>
      <c r="L7" s="248"/>
      <c r="M7" s="245"/>
      <c r="N7" s="246"/>
      <c r="O7" s="247"/>
      <c r="P7" s="247"/>
      <c r="Q7" s="247"/>
      <c r="R7" s="248"/>
      <c r="S7" s="223"/>
      <c r="T7" s="223"/>
      <c r="U7" s="224"/>
      <c r="V7" s="263"/>
      <c r="W7" s="405"/>
      <c r="X7" s="396"/>
      <c r="Y7" s="222"/>
      <c r="Z7" s="196"/>
    </row>
    <row r="8" spans="1:26" s="228" customFormat="1">
      <c r="A8" s="254" t="s">
        <v>5</v>
      </c>
      <c r="B8" s="450"/>
      <c r="C8" s="261"/>
      <c r="D8" s="229"/>
      <c r="E8" s="264"/>
      <c r="F8" s="255"/>
      <c r="G8" s="255"/>
      <c r="H8" s="255"/>
      <c r="I8" s="255"/>
      <c r="J8" s="404">
        <f>SUBTOTAL(9,J5:J7)</f>
        <v>0</v>
      </c>
      <c r="K8" s="256"/>
      <c r="L8" s="259"/>
      <c r="M8" s="256"/>
      <c r="N8" s="257"/>
      <c r="O8" s="258"/>
      <c r="P8" s="258"/>
      <c r="Q8" s="258"/>
      <c r="R8" s="259"/>
      <c r="S8" s="191">
        <f>SUBTOTAL(9,S5:S7)</f>
        <v>0</v>
      </c>
      <c r="T8" s="229"/>
      <c r="U8" s="230"/>
      <c r="V8" s="409">
        <f>SUBTOTAL(9,V5:V7)</f>
        <v>1</v>
      </c>
      <c r="W8" s="406">
        <f>(S8+J8)*V8</f>
        <v>0</v>
      </c>
      <c r="X8" s="329"/>
      <c r="Y8" s="231"/>
      <c r="Z8" s="198"/>
    </row>
    <row r="9" spans="1:26" s="228" customFormat="1">
      <c r="A9" s="236"/>
      <c r="B9" s="451" t="s">
        <v>3770</v>
      </c>
      <c r="C9" s="203"/>
      <c r="D9" s="188" t="e">
        <f>CONCATENATE(VLOOKUP($C9,tPerDiemTable,2,FALSE),", ",VLOOKUP($C9,tPerDiemTable,3,FALSE),"; ",TEXT(VLOOKUP($C9,tPerDiemTable,5,FALSE),"mmm d"),"-",TEXT(VLOOKUP($C9,tPerDiemTable,6,FALSE),"mmm d"))</f>
        <v>#N/A</v>
      </c>
      <c r="E9" s="276"/>
      <c r="F9" s="277"/>
      <c r="G9" s="277"/>
      <c r="H9" s="278"/>
      <c r="I9" s="278"/>
      <c r="J9" s="407">
        <f>H9*I9</f>
        <v>0</v>
      </c>
      <c r="K9" s="199"/>
      <c r="L9" s="202"/>
      <c r="M9" s="199"/>
      <c r="N9" s="200"/>
      <c r="O9" s="201"/>
      <c r="P9" s="201"/>
      <c r="Q9" s="201"/>
      <c r="R9" s="202"/>
      <c r="S9" s="403">
        <f>(SUM(M9:N9)*L9)+(SUM(O9:Q9)*L9*R9)</f>
        <v>0</v>
      </c>
      <c r="T9" s="189" t="e">
        <f>IF(((O9/$B$1)&gt;(VLOOKUP($C9,tPerDiemTable,7,FALSE))),"EXCEEDS","OK")</f>
        <v>#N/A</v>
      </c>
      <c r="U9" s="192" t="e">
        <f>IF(((P9/$B$1)&gt;(VLOOKUP($C9,tPerDiemTable,12,FALSE))),"EXCEEDS","OK")</f>
        <v>#N/A</v>
      </c>
      <c r="V9" s="408">
        <v>1</v>
      </c>
      <c r="W9" s="405"/>
      <c r="X9" s="396"/>
      <c r="Y9" s="222"/>
      <c r="Z9" s="268"/>
    </row>
    <row r="10" spans="1:26" s="228" customFormat="1">
      <c r="A10" s="244"/>
      <c r="B10" s="449"/>
      <c r="C10" s="260"/>
      <c r="D10" s="223"/>
      <c r="E10" s="276"/>
      <c r="F10" s="277"/>
      <c r="G10" s="277"/>
      <c r="H10" s="278"/>
      <c r="I10" s="278"/>
      <c r="J10" s="407">
        <f t="shared" ref="J10:J11" si="1">H10*I10</f>
        <v>0</v>
      </c>
      <c r="K10" s="245"/>
      <c r="L10" s="248"/>
      <c r="M10" s="245"/>
      <c r="N10" s="246"/>
      <c r="O10" s="247"/>
      <c r="P10" s="247"/>
      <c r="Q10" s="247"/>
      <c r="R10" s="248"/>
      <c r="S10" s="223"/>
      <c r="T10" s="223"/>
      <c r="U10" s="224"/>
      <c r="V10" s="263"/>
      <c r="W10" s="405"/>
      <c r="X10" s="396"/>
      <c r="Y10" s="222"/>
      <c r="Z10" s="196"/>
    </row>
    <row r="11" spans="1:26" s="228" customFormat="1">
      <c r="A11" s="244"/>
      <c r="B11" s="449"/>
      <c r="C11" s="260"/>
      <c r="D11" s="223"/>
      <c r="E11" s="276"/>
      <c r="F11" s="277"/>
      <c r="G11" s="277"/>
      <c r="H11" s="278"/>
      <c r="I11" s="278"/>
      <c r="J11" s="407">
        <f t="shared" si="1"/>
        <v>0</v>
      </c>
      <c r="K11" s="245"/>
      <c r="L11" s="248"/>
      <c r="M11" s="245"/>
      <c r="N11" s="246"/>
      <c r="O11" s="247"/>
      <c r="P11" s="247"/>
      <c r="Q11" s="247"/>
      <c r="R11" s="248"/>
      <c r="S11" s="223"/>
      <c r="T11" s="223"/>
      <c r="U11" s="224"/>
      <c r="V11" s="263"/>
      <c r="W11" s="405"/>
      <c r="X11" s="396"/>
      <c r="Y11" s="222"/>
      <c r="Z11" s="196"/>
    </row>
    <row r="12" spans="1:26" s="228" customFormat="1">
      <c r="A12" s="254" t="s">
        <v>5</v>
      </c>
      <c r="B12" s="450"/>
      <c r="C12" s="261"/>
      <c r="D12" s="229"/>
      <c r="E12" s="279"/>
      <c r="F12" s="280"/>
      <c r="G12" s="280"/>
      <c r="H12" s="281"/>
      <c r="I12" s="281"/>
      <c r="J12" s="404">
        <f>SUBTOTAL(9,J9:J11)</f>
        <v>0</v>
      </c>
      <c r="K12" s="256"/>
      <c r="L12" s="259"/>
      <c r="M12" s="256"/>
      <c r="N12" s="257"/>
      <c r="O12" s="258"/>
      <c r="P12" s="258"/>
      <c r="Q12" s="258"/>
      <c r="R12" s="259"/>
      <c r="S12" s="191">
        <f>SUBTOTAL(9,S9:S11)</f>
        <v>0</v>
      </c>
      <c r="T12" s="229"/>
      <c r="U12" s="230"/>
      <c r="V12" s="409">
        <f>SUBTOTAL(9,V9:V11)</f>
        <v>1</v>
      </c>
      <c r="W12" s="406">
        <f>(S12+J12)*V12</f>
        <v>0</v>
      </c>
      <c r="X12" s="329"/>
      <c r="Y12" s="231"/>
      <c r="Z12" s="198"/>
    </row>
    <row r="13" spans="1:26" s="228" customFormat="1">
      <c r="A13" s="236"/>
      <c r="B13" s="451" t="s">
        <v>3770</v>
      </c>
      <c r="C13" s="203"/>
      <c r="D13" s="188" t="e">
        <f>CONCATENATE(VLOOKUP($C13,tPerDiemTable,2,FALSE),", ",VLOOKUP($C13,tPerDiemTable,3,FALSE),"; ",TEXT(VLOOKUP($C13,tPerDiemTable,5,FALSE),"mmm d"),"-",TEXT(VLOOKUP($C13,tPerDiemTable,6,FALSE),"mmm d"))</f>
        <v>#N/A</v>
      </c>
      <c r="E13" s="239"/>
      <c r="F13" s="240"/>
      <c r="G13" s="240"/>
      <c r="H13" s="240"/>
      <c r="I13" s="240"/>
      <c r="J13" s="407">
        <f>H13*I13</f>
        <v>0</v>
      </c>
      <c r="K13" s="199"/>
      <c r="L13" s="199"/>
      <c r="M13" s="199"/>
      <c r="N13" s="199"/>
      <c r="O13" s="199"/>
      <c r="P13" s="199"/>
      <c r="Q13" s="199"/>
      <c r="R13" s="199"/>
      <c r="S13" s="403">
        <f>(SUM(M13:N13)*L13)+(SUM(O13:Q13)*L13*R13)</f>
        <v>0</v>
      </c>
      <c r="T13" s="189" t="e">
        <f>IF(((O13/$B$1)&gt;(VLOOKUP($C13,tPerDiemTable,7,FALSE))),"EXCEEDS","OK")</f>
        <v>#N/A</v>
      </c>
      <c r="U13" s="192" t="e">
        <f>IF(((P13/$B$1)&gt;(VLOOKUP($C13,tPerDiemTable,12,FALSE))),"EXCEEDS","OK")</f>
        <v>#N/A</v>
      </c>
      <c r="V13" s="408">
        <v>1</v>
      </c>
      <c r="W13" s="405"/>
      <c r="X13" s="396"/>
      <c r="Y13" s="222"/>
      <c r="Z13" s="196"/>
    </row>
    <row r="14" spans="1:26" s="228" customFormat="1">
      <c r="A14" s="244"/>
      <c r="B14" s="449"/>
      <c r="C14" s="260"/>
      <c r="D14" s="223"/>
      <c r="E14" s="239"/>
      <c r="F14" s="240"/>
      <c r="G14" s="240"/>
      <c r="H14" s="240"/>
      <c r="I14" s="240"/>
      <c r="J14" s="407">
        <f t="shared" ref="J14:J15" si="2">H14*I14</f>
        <v>0</v>
      </c>
      <c r="K14" s="245"/>
      <c r="L14" s="248"/>
      <c r="M14" s="245"/>
      <c r="N14" s="246"/>
      <c r="O14" s="247"/>
      <c r="P14" s="247"/>
      <c r="Q14" s="247"/>
      <c r="R14" s="248"/>
      <c r="S14" s="223"/>
      <c r="T14" s="223"/>
      <c r="U14" s="224"/>
      <c r="V14" s="263"/>
      <c r="W14" s="405"/>
      <c r="X14" s="396"/>
      <c r="Y14" s="222"/>
      <c r="Z14" s="196"/>
    </row>
    <row r="15" spans="1:26" s="228" customFormat="1">
      <c r="A15" s="244"/>
      <c r="B15" s="449"/>
      <c r="C15" s="260"/>
      <c r="D15" s="223"/>
      <c r="E15" s="239"/>
      <c r="F15" s="240"/>
      <c r="G15" s="240"/>
      <c r="H15" s="240"/>
      <c r="I15" s="240"/>
      <c r="J15" s="407">
        <f t="shared" si="2"/>
        <v>0</v>
      </c>
      <c r="K15" s="245"/>
      <c r="L15" s="248"/>
      <c r="M15" s="245"/>
      <c r="N15" s="246"/>
      <c r="O15" s="247"/>
      <c r="P15" s="247"/>
      <c r="Q15" s="247"/>
      <c r="R15" s="248"/>
      <c r="S15" s="223"/>
      <c r="T15" s="223"/>
      <c r="U15" s="224"/>
      <c r="V15" s="263"/>
      <c r="W15" s="405"/>
      <c r="X15" s="396"/>
      <c r="Y15" s="222"/>
      <c r="Z15" s="196"/>
    </row>
    <row r="16" spans="1:26" s="228" customFormat="1">
      <c r="A16" s="254" t="s">
        <v>5</v>
      </c>
      <c r="B16" s="450"/>
      <c r="C16" s="261"/>
      <c r="D16" s="229"/>
      <c r="E16" s="264"/>
      <c r="F16" s="255"/>
      <c r="G16" s="255"/>
      <c r="H16" s="255"/>
      <c r="I16" s="255"/>
      <c r="J16" s="404">
        <f>SUBTOTAL(9,J13:J15)</f>
        <v>0</v>
      </c>
      <c r="K16" s="256"/>
      <c r="L16" s="259"/>
      <c r="M16" s="256"/>
      <c r="N16" s="257"/>
      <c r="O16" s="258"/>
      <c r="P16" s="258"/>
      <c r="Q16" s="258"/>
      <c r="R16" s="259"/>
      <c r="S16" s="191">
        <f>SUBTOTAL(9,S13:S15)</f>
        <v>0</v>
      </c>
      <c r="T16" s="229"/>
      <c r="U16" s="230"/>
      <c r="V16" s="409">
        <f>SUBTOTAL(9,V13:V15)</f>
        <v>1</v>
      </c>
      <c r="W16" s="406">
        <f>(S16+J16)*V16</f>
        <v>0</v>
      </c>
      <c r="X16" s="329"/>
      <c r="Y16" s="231"/>
      <c r="Z16" s="198"/>
    </row>
    <row r="17" spans="1:26" s="228" customFormat="1">
      <c r="A17" s="236"/>
      <c r="B17" s="451"/>
      <c r="C17" s="203"/>
      <c r="D17" s="188" t="e">
        <f>CONCATENATE(VLOOKUP($C17,tPerDiemTable,2,FALSE),", ",VLOOKUP($C17,tPerDiemTable,3,FALSE),"; ",TEXT(VLOOKUP($C17,tPerDiemTable,5,FALSE),"mmm d"),"-",TEXT(VLOOKUP($C17,tPerDiemTable,6,FALSE),"mmm d"))</f>
        <v>#N/A</v>
      </c>
      <c r="E17" s="239"/>
      <c r="F17" s="240"/>
      <c r="G17" s="240"/>
      <c r="H17" s="240"/>
      <c r="I17" s="240"/>
      <c r="J17" s="407">
        <f>H17*I17</f>
        <v>0</v>
      </c>
      <c r="K17" s="199"/>
      <c r="L17" s="199"/>
      <c r="M17" s="199"/>
      <c r="N17" s="199"/>
      <c r="O17" s="199"/>
      <c r="P17" s="199"/>
      <c r="Q17" s="199"/>
      <c r="R17" s="199"/>
      <c r="S17" s="403">
        <f>(SUM(M17:N17)*L17)+(SUM(O17:Q17)*L17*R17)</f>
        <v>0</v>
      </c>
      <c r="T17" s="189" t="e">
        <f>IF(((O17/$B$1)&gt;(VLOOKUP($C17,tPerDiemTable,7,FALSE))),"EXCEEDS","OK")</f>
        <v>#N/A</v>
      </c>
      <c r="U17" s="192" t="e">
        <f>IF(((P17/$B$1)&gt;(VLOOKUP($C17,tPerDiemTable,12,FALSE))),"EXCEEDS","OK")</f>
        <v>#N/A</v>
      </c>
      <c r="V17" s="408">
        <v>1</v>
      </c>
      <c r="W17" s="405"/>
      <c r="X17" s="396"/>
      <c r="Y17" s="222"/>
      <c r="Z17" s="196"/>
    </row>
    <row r="18" spans="1:26" s="228" customFormat="1">
      <c r="A18" s="244"/>
      <c r="B18" s="449"/>
      <c r="C18" s="260"/>
      <c r="D18" s="223"/>
      <c r="E18" s="239"/>
      <c r="F18" s="240"/>
      <c r="G18" s="240"/>
      <c r="H18" s="240"/>
      <c r="I18" s="240"/>
      <c r="J18" s="407">
        <f t="shared" ref="J18:J19" si="3">H18*I18</f>
        <v>0</v>
      </c>
      <c r="K18" s="245"/>
      <c r="L18" s="248"/>
      <c r="M18" s="245"/>
      <c r="N18" s="246"/>
      <c r="O18" s="247"/>
      <c r="P18" s="247"/>
      <c r="Q18" s="247"/>
      <c r="R18" s="248"/>
      <c r="S18" s="223"/>
      <c r="T18" s="223"/>
      <c r="U18" s="224"/>
      <c r="V18" s="263"/>
      <c r="W18" s="405"/>
      <c r="X18" s="396"/>
      <c r="Y18" s="222"/>
      <c r="Z18" s="196"/>
    </row>
    <row r="19" spans="1:26" s="228" customFormat="1">
      <c r="A19" s="244"/>
      <c r="B19" s="449"/>
      <c r="C19" s="260"/>
      <c r="D19" s="223"/>
      <c r="E19" s="239"/>
      <c r="F19" s="240"/>
      <c r="G19" s="240"/>
      <c r="H19" s="240"/>
      <c r="I19" s="240"/>
      <c r="J19" s="407">
        <f t="shared" si="3"/>
        <v>0</v>
      </c>
      <c r="K19" s="245"/>
      <c r="L19" s="248"/>
      <c r="M19" s="245"/>
      <c r="N19" s="246"/>
      <c r="O19" s="247"/>
      <c r="P19" s="247"/>
      <c r="Q19" s="247"/>
      <c r="R19" s="248"/>
      <c r="S19" s="223"/>
      <c r="T19" s="223"/>
      <c r="U19" s="224"/>
      <c r="V19" s="263"/>
      <c r="W19" s="405"/>
      <c r="X19" s="396"/>
      <c r="Y19" s="222"/>
      <c r="Z19" s="196"/>
    </row>
    <row r="20" spans="1:26" s="228" customFormat="1">
      <c r="A20" s="254" t="s">
        <v>5</v>
      </c>
      <c r="B20" s="450"/>
      <c r="C20" s="261"/>
      <c r="D20" s="229"/>
      <c r="E20" s="264"/>
      <c r="F20" s="255"/>
      <c r="G20" s="255"/>
      <c r="H20" s="255"/>
      <c r="I20" s="255"/>
      <c r="J20" s="404">
        <f>SUBTOTAL(9,J17:J19)</f>
        <v>0</v>
      </c>
      <c r="K20" s="256"/>
      <c r="L20" s="259"/>
      <c r="M20" s="256"/>
      <c r="N20" s="257"/>
      <c r="O20" s="258"/>
      <c r="P20" s="258"/>
      <c r="Q20" s="258"/>
      <c r="R20" s="259"/>
      <c r="S20" s="191">
        <f>SUBTOTAL(9,S17:S19)</f>
        <v>0</v>
      </c>
      <c r="T20" s="229"/>
      <c r="U20" s="230"/>
      <c r="V20" s="409">
        <f>SUBTOTAL(9,V17:V19)</f>
        <v>1</v>
      </c>
      <c r="W20" s="406">
        <f>(S20+J20)*V20</f>
        <v>0</v>
      </c>
      <c r="X20" s="329"/>
      <c r="Y20" s="231"/>
      <c r="Z20" s="198"/>
    </row>
    <row r="21" spans="1:26" s="228" customFormat="1">
      <c r="A21" s="236"/>
      <c r="B21" s="451"/>
      <c r="C21" s="203"/>
      <c r="D21" s="188" t="e">
        <f>CONCATENATE(VLOOKUP($C21,tPerDiemTable,2,FALSE),", ",VLOOKUP($C21,tPerDiemTable,3,FALSE),"; ",TEXT(VLOOKUP($C21,tPerDiemTable,5,FALSE),"mmm d"),"-",TEXT(VLOOKUP($C21,tPerDiemTable,6,FALSE),"mmm d"))</f>
        <v>#N/A</v>
      </c>
      <c r="E21" s="239"/>
      <c r="F21" s="240"/>
      <c r="G21" s="240"/>
      <c r="H21" s="240"/>
      <c r="I21" s="240"/>
      <c r="J21" s="407">
        <f>H21*I21</f>
        <v>0</v>
      </c>
      <c r="K21" s="199"/>
      <c r="L21" s="202"/>
      <c r="M21" s="199"/>
      <c r="N21" s="200"/>
      <c r="O21" s="201"/>
      <c r="P21" s="201"/>
      <c r="Q21" s="201"/>
      <c r="R21" s="202"/>
      <c r="S21" s="403">
        <f>(SUM(M21:N21)*L21)+(SUM(O21:Q21)*L21*R21)</f>
        <v>0</v>
      </c>
      <c r="T21" s="189" t="e">
        <f>IF(((O21/$B$1)&gt;(VLOOKUP($C21,tPerDiemTable,7,FALSE))),"EXCEEDS","OK")</f>
        <v>#N/A</v>
      </c>
      <c r="U21" s="192" t="e">
        <f>IF(((P21/$B$1)&gt;(VLOOKUP($C21,tPerDiemTable,12,FALSE))),"EXCEEDS","OK")</f>
        <v>#N/A</v>
      </c>
      <c r="V21" s="408">
        <v>1</v>
      </c>
      <c r="W21" s="405"/>
      <c r="X21" s="396"/>
      <c r="Y21" s="222"/>
      <c r="Z21" s="196"/>
    </row>
    <row r="22" spans="1:26" s="228" customFormat="1">
      <c r="A22" s="244"/>
      <c r="B22" s="449"/>
      <c r="C22" s="260"/>
      <c r="D22" s="223"/>
      <c r="E22" s="239"/>
      <c r="F22" s="240"/>
      <c r="G22" s="240"/>
      <c r="H22" s="240"/>
      <c r="I22" s="240"/>
      <c r="J22" s="407">
        <f t="shared" ref="J22:J23" si="4">H22*I22</f>
        <v>0</v>
      </c>
      <c r="K22" s="245"/>
      <c r="L22" s="248"/>
      <c r="M22" s="245"/>
      <c r="N22" s="246"/>
      <c r="O22" s="247"/>
      <c r="P22" s="247"/>
      <c r="Q22" s="247"/>
      <c r="R22" s="248"/>
      <c r="S22" s="223"/>
      <c r="T22" s="223"/>
      <c r="U22" s="224"/>
      <c r="V22" s="263"/>
      <c r="W22" s="405"/>
      <c r="X22" s="396"/>
      <c r="Y22" s="222"/>
      <c r="Z22" s="196"/>
    </row>
    <row r="23" spans="1:26" s="228" customFormat="1">
      <c r="A23" s="244"/>
      <c r="B23" s="449"/>
      <c r="C23" s="260"/>
      <c r="D23" s="223"/>
      <c r="E23" s="239"/>
      <c r="F23" s="240"/>
      <c r="G23" s="240"/>
      <c r="H23" s="240"/>
      <c r="I23" s="240"/>
      <c r="J23" s="407">
        <f t="shared" si="4"/>
        <v>0</v>
      </c>
      <c r="K23" s="245"/>
      <c r="L23" s="248"/>
      <c r="M23" s="245"/>
      <c r="N23" s="246"/>
      <c r="O23" s="247"/>
      <c r="P23" s="247"/>
      <c r="Q23" s="247"/>
      <c r="R23" s="248"/>
      <c r="S23" s="223"/>
      <c r="T23" s="223"/>
      <c r="U23" s="224"/>
      <c r="V23" s="263"/>
      <c r="W23" s="405"/>
      <c r="X23" s="396"/>
      <c r="Y23" s="222"/>
      <c r="Z23" s="196"/>
    </row>
    <row r="24" spans="1:26">
      <c r="A24" s="254" t="s">
        <v>5</v>
      </c>
      <c r="B24" s="450"/>
      <c r="C24" s="261"/>
      <c r="D24" s="229"/>
      <c r="E24" s="264"/>
      <c r="F24" s="255"/>
      <c r="G24" s="255"/>
      <c r="H24" s="255"/>
      <c r="I24" s="255"/>
      <c r="J24" s="404">
        <f>SUBTOTAL(9,J21:J23)</f>
        <v>0</v>
      </c>
      <c r="K24" s="256"/>
      <c r="L24" s="259"/>
      <c r="M24" s="256"/>
      <c r="N24" s="257"/>
      <c r="O24" s="258"/>
      <c r="P24" s="258"/>
      <c r="Q24" s="258"/>
      <c r="R24" s="259"/>
      <c r="S24" s="191">
        <f>SUBTOTAL(9,S21:S23)</f>
        <v>0</v>
      </c>
      <c r="T24" s="229"/>
      <c r="U24" s="230"/>
      <c r="V24" s="409">
        <f>SUBTOTAL(9,V21:V23)</f>
        <v>1</v>
      </c>
      <c r="W24" s="406">
        <f>(S24+J24)*V24</f>
        <v>0</v>
      </c>
      <c r="X24" s="329"/>
      <c r="Y24" s="231"/>
      <c r="Z24" s="198"/>
    </row>
    <row r="25" spans="1:26">
      <c r="A25" s="236"/>
      <c r="B25" s="451"/>
      <c r="C25" s="203"/>
      <c r="D25" s="188" t="e">
        <f>CONCATENATE(VLOOKUP($C25,tPerDiemTable,2,FALSE),", ",VLOOKUP($C25,tPerDiemTable,3,FALSE),"; ",TEXT(VLOOKUP($C25,tPerDiemTable,5,FALSE),"mmm d"),"-",TEXT(VLOOKUP($C25,tPerDiemTable,6,FALSE),"mmm d"))</f>
        <v>#N/A</v>
      </c>
      <c r="E25" s="239"/>
      <c r="F25" s="240"/>
      <c r="G25" s="240"/>
      <c r="H25" s="240"/>
      <c r="I25" s="240"/>
      <c r="J25" s="407">
        <f>H25*I25</f>
        <v>0</v>
      </c>
      <c r="K25" s="199"/>
      <c r="L25" s="202"/>
      <c r="M25" s="199"/>
      <c r="N25" s="200"/>
      <c r="O25" s="201"/>
      <c r="P25" s="201"/>
      <c r="Q25" s="201"/>
      <c r="R25" s="202"/>
      <c r="S25" s="403">
        <f>(SUM(M25:N25)*L25)+(SUM(O25:Q25)*L25*R25)</f>
        <v>0</v>
      </c>
      <c r="T25" s="189" t="e">
        <f>IF(((O25/$B$1)&gt;(VLOOKUP($C25,tPerDiemTable,8,FALSE))),"EXCEEDS","OK")</f>
        <v>#N/A</v>
      </c>
      <c r="U25" s="192" t="e">
        <f>IF(((P25/$B$1)&gt;(VLOOKUP($C25,tPerDiemTable,7,FALSE))),"EXCEEDS","OK")</f>
        <v>#N/A</v>
      </c>
      <c r="V25" s="408">
        <v>1</v>
      </c>
      <c r="W25" s="405"/>
      <c r="X25" s="396"/>
      <c r="Y25" s="222"/>
      <c r="Z25" s="196"/>
    </row>
    <row r="26" spans="1:26">
      <c r="A26" s="244"/>
      <c r="B26" s="449"/>
      <c r="C26" s="260"/>
      <c r="D26" s="223"/>
      <c r="E26" s="239"/>
      <c r="F26" s="240"/>
      <c r="G26" s="240"/>
      <c r="H26" s="240"/>
      <c r="I26" s="240"/>
      <c r="J26" s="407">
        <f t="shared" ref="J26:J27" si="5">H26*I26</f>
        <v>0</v>
      </c>
      <c r="K26" s="245"/>
      <c r="L26" s="248"/>
      <c r="M26" s="245"/>
      <c r="N26" s="246"/>
      <c r="O26" s="247"/>
      <c r="P26" s="247"/>
      <c r="Q26" s="247"/>
      <c r="R26" s="248"/>
      <c r="S26" s="223"/>
      <c r="T26" s="223"/>
      <c r="U26" s="224"/>
      <c r="V26" s="263"/>
      <c r="W26" s="405"/>
      <c r="X26" s="396"/>
      <c r="Y26" s="222"/>
      <c r="Z26" s="196"/>
    </row>
    <row r="27" spans="1:26">
      <c r="A27" s="244"/>
      <c r="B27" s="449"/>
      <c r="C27" s="260"/>
      <c r="D27" s="223"/>
      <c r="E27" s="239"/>
      <c r="F27" s="240"/>
      <c r="G27" s="240"/>
      <c r="H27" s="240"/>
      <c r="I27" s="240"/>
      <c r="J27" s="407">
        <f t="shared" si="5"/>
        <v>0</v>
      </c>
      <c r="K27" s="245"/>
      <c r="L27" s="248"/>
      <c r="M27" s="245"/>
      <c r="N27" s="246"/>
      <c r="O27" s="247"/>
      <c r="P27" s="247"/>
      <c r="Q27" s="247"/>
      <c r="R27" s="248"/>
      <c r="S27" s="223"/>
      <c r="T27" s="223"/>
      <c r="U27" s="224"/>
      <c r="V27" s="263"/>
      <c r="W27" s="405"/>
      <c r="X27" s="396"/>
      <c r="Y27" s="222"/>
      <c r="Z27" s="196"/>
    </row>
    <row r="28" spans="1:26">
      <c r="A28" s="254" t="s">
        <v>5</v>
      </c>
      <c r="B28" s="450"/>
      <c r="C28" s="261"/>
      <c r="D28" s="229"/>
      <c r="E28" s="264"/>
      <c r="F28" s="255"/>
      <c r="G28" s="255"/>
      <c r="H28" s="255"/>
      <c r="I28" s="255"/>
      <c r="J28" s="404">
        <f>SUBTOTAL(9,J25:J27)</f>
        <v>0</v>
      </c>
      <c r="K28" s="256"/>
      <c r="L28" s="259"/>
      <c r="M28" s="256"/>
      <c r="N28" s="257"/>
      <c r="O28" s="258"/>
      <c r="P28" s="258"/>
      <c r="Q28" s="258"/>
      <c r="R28" s="259"/>
      <c r="S28" s="191">
        <f>SUBTOTAL(9,S25:S27)</f>
        <v>0</v>
      </c>
      <c r="T28" s="229"/>
      <c r="U28" s="230"/>
      <c r="V28" s="409">
        <f>SUBTOTAL(9,V25:V27)</f>
        <v>1</v>
      </c>
      <c r="W28" s="406">
        <f>(S28+J28)*V28</f>
        <v>0</v>
      </c>
      <c r="X28" s="329"/>
      <c r="Y28" s="231"/>
      <c r="Z28" s="198"/>
    </row>
    <row r="29" spans="1:26">
      <c r="A29" s="236"/>
      <c r="B29" s="451"/>
      <c r="C29" s="203"/>
      <c r="D29" s="188" t="e">
        <f>CONCATENATE(VLOOKUP($C29,tPerDiemTable,2,FALSE),", ",VLOOKUP($C29,tPerDiemTable,3,FALSE),"; ",TEXT(VLOOKUP($C29,tPerDiemTable,5,FALSE),"mmm d"),"-",TEXT(VLOOKUP($C29,tPerDiemTable,6,FALSE),"mmm d"))</f>
        <v>#N/A</v>
      </c>
      <c r="E29" s="239"/>
      <c r="F29" s="240"/>
      <c r="G29" s="240"/>
      <c r="H29" s="240"/>
      <c r="I29" s="240"/>
      <c r="J29" s="407">
        <f>H29*I29</f>
        <v>0</v>
      </c>
      <c r="K29" s="199"/>
      <c r="L29" s="202"/>
      <c r="M29" s="199"/>
      <c r="N29" s="200"/>
      <c r="O29" s="201"/>
      <c r="P29" s="201"/>
      <c r="Q29" s="201"/>
      <c r="R29" s="202"/>
      <c r="S29" s="403">
        <f>(SUM(M29:N29)*L29)+(SUM(O29:Q29)*L29*R29)</f>
        <v>0</v>
      </c>
      <c r="T29" s="189" t="e">
        <f>IF(((O29/$B$1)&gt;(VLOOKUP($C29,tPerDiemTable,8,FALSE))),"EXCEEDS","OK")</f>
        <v>#N/A</v>
      </c>
      <c r="U29" s="192" t="e">
        <f>IF(((P29/$B$1)&gt;(VLOOKUP($C29,tPerDiemTable,7,FALSE))),"EXCEEDS","OK")</f>
        <v>#N/A</v>
      </c>
      <c r="V29" s="408">
        <v>1</v>
      </c>
      <c r="W29" s="405"/>
      <c r="X29" s="396"/>
      <c r="Y29" s="222"/>
      <c r="Z29" s="196"/>
    </row>
    <row r="30" spans="1:26">
      <c r="A30" s="244"/>
      <c r="B30" s="449"/>
      <c r="C30" s="260"/>
      <c r="D30" s="223"/>
      <c r="E30" s="239"/>
      <c r="F30" s="240"/>
      <c r="G30" s="240"/>
      <c r="H30" s="240"/>
      <c r="I30" s="240"/>
      <c r="J30" s="407">
        <f t="shared" ref="J30:J31" si="6">H30*I30</f>
        <v>0</v>
      </c>
      <c r="K30" s="245"/>
      <c r="L30" s="248"/>
      <c r="M30" s="245"/>
      <c r="N30" s="246"/>
      <c r="O30" s="247"/>
      <c r="P30" s="247"/>
      <c r="Q30" s="247"/>
      <c r="R30" s="248"/>
      <c r="S30" s="223"/>
      <c r="T30" s="223"/>
      <c r="U30" s="224"/>
      <c r="V30" s="263"/>
      <c r="W30" s="405"/>
      <c r="X30" s="396"/>
      <c r="Y30" s="222"/>
      <c r="Z30" s="196"/>
    </row>
    <row r="31" spans="1:26">
      <c r="A31" s="244"/>
      <c r="B31" s="449"/>
      <c r="C31" s="260"/>
      <c r="D31" s="223"/>
      <c r="E31" s="239"/>
      <c r="F31" s="240"/>
      <c r="G31" s="240"/>
      <c r="H31" s="240"/>
      <c r="I31" s="240"/>
      <c r="J31" s="407">
        <f t="shared" si="6"/>
        <v>0</v>
      </c>
      <c r="K31" s="245"/>
      <c r="L31" s="248"/>
      <c r="M31" s="245"/>
      <c r="N31" s="246"/>
      <c r="O31" s="247"/>
      <c r="P31" s="247"/>
      <c r="Q31" s="247"/>
      <c r="R31" s="248"/>
      <c r="S31" s="223"/>
      <c r="T31" s="223"/>
      <c r="U31" s="224"/>
      <c r="V31" s="263"/>
      <c r="W31" s="405"/>
      <c r="X31" s="396"/>
      <c r="Y31" s="222"/>
      <c r="Z31" s="196"/>
    </row>
    <row r="32" spans="1:26">
      <c r="A32" s="254" t="s">
        <v>5</v>
      </c>
      <c r="B32" s="450"/>
      <c r="C32" s="261"/>
      <c r="D32" s="229"/>
      <c r="E32" s="264"/>
      <c r="F32" s="255"/>
      <c r="G32" s="255"/>
      <c r="H32" s="255"/>
      <c r="I32" s="255"/>
      <c r="J32" s="404">
        <f>SUBTOTAL(9,J29:J31)</f>
        <v>0</v>
      </c>
      <c r="K32" s="256"/>
      <c r="L32" s="259"/>
      <c r="M32" s="256"/>
      <c r="N32" s="257"/>
      <c r="O32" s="258"/>
      <c r="P32" s="258"/>
      <c r="Q32" s="258"/>
      <c r="R32" s="259"/>
      <c r="S32" s="191">
        <f>SUBTOTAL(9,S29:S31)</f>
        <v>0</v>
      </c>
      <c r="T32" s="229"/>
      <c r="U32" s="230"/>
      <c r="V32" s="409">
        <f>SUBTOTAL(9,V29:V31)</f>
        <v>1</v>
      </c>
      <c r="W32" s="406">
        <f>(S32+J32)*V32</f>
        <v>0</v>
      </c>
      <c r="X32" s="329"/>
      <c r="Y32" s="231"/>
      <c r="Z32" s="198"/>
    </row>
    <row r="33" spans="1:26">
      <c r="A33" s="236"/>
      <c r="B33" s="451"/>
      <c r="C33" s="203"/>
      <c r="D33" s="188" t="e">
        <f>CONCATENATE(VLOOKUP($C33,tPerDiemTable,2,FALSE),", ",VLOOKUP($C33,tPerDiemTable,3,FALSE),"; ",TEXT(VLOOKUP($C33,tPerDiemTable,5,FALSE),"mmm d"),"-",TEXT(VLOOKUP($C33,tPerDiemTable,6,FALSE),"mmm d"))</f>
        <v>#N/A</v>
      </c>
      <c r="E33" s="239"/>
      <c r="F33" s="240"/>
      <c r="G33" s="240"/>
      <c r="H33" s="240"/>
      <c r="I33" s="240"/>
      <c r="J33" s="407">
        <f>H33*I33</f>
        <v>0</v>
      </c>
      <c r="K33" s="199"/>
      <c r="L33" s="202"/>
      <c r="M33" s="199"/>
      <c r="N33" s="200"/>
      <c r="O33" s="201"/>
      <c r="P33" s="201"/>
      <c r="Q33" s="201"/>
      <c r="R33" s="202"/>
      <c r="S33" s="403">
        <f>(SUM(M33:N33)*L33)+(SUM(O33:Q33)*L33*R33)</f>
        <v>0</v>
      </c>
      <c r="T33" s="189" t="e">
        <f>IF(((O33/$B$1)&gt;(VLOOKUP($C33,tPerDiemTable,8,FALSE))),"EXCEEDS","OK")</f>
        <v>#N/A</v>
      </c>
      <c r="U33" s="192" t="e">
        <f>IF(((P33/$B$1)&gt;(VLOOKUP($C33,tPerDiemTable,12,FALSE))),"EXCEEDS","OK")</f>
        <v>#N/A</v>
      </c>
      <c r="V33" s="408">
        <v>1</v>
      </c>
      <c r="W33" s="405"/>
      <c r="X33" s="396"/>
      <c r="Y33" s="222"/>
      <c r="Z33" s="196"/>
    </row>
    <row r="34" spans="1:26">
      <c r="A34" s="244"/>
      <c r="B34" s="449"/>
      <c r="C34" s="260"/>
      <c r="D34" s="223"/>
      <c r="E34" s="239"/>
      <c r="F34" s="240"/>
      <c r="G34" s="240"/>
      <c r="H34" s="240"/>
      <c r="I34" s="240"/>
      <c r="J34" s="407">
        <f t="shared" ref="J34:J35" si="7">H34*I34</f>
        <v>0</v>
      </c>
      <c r="K34" s="245"/>
      <c r="L34" s="248"/>
      <c r="M34" s="245"/>
      <c r="N34" s="246"/>
      <c r="O34" s="247"/>
      <c r="P34" s="247"/>
      <c r="Q34" s="247"/>
      <c r="R34" s="248"/>
      <c r="S34" s="223"/>
      <c r="T34" s="223"/>
      <c r="U34" s="224"/>
      <c r="V34" s="263"/>
      <c r="W34" s="405"/>
      <c r="X34" s="396"/>
      <c r="Y34" s="222"/>
      <c r="Z34" s="196"/>
    </row>
    <row r="35" spans="1:26">
      <c r="A35" s="244"/>
      <c r="B35" s="449"/>
      <c r="C35" s="260"/>
      <c r="D35" s="223"/>
      <c r="E35" s="239"/>
      <c r="F35" s="240"/>
      <c r="G35" s="240"/>
      <c r="H35" s="240"/>
      <c r="I35" s="240"/>
      <c r="J35" s="407">
        <f t="shared" si="7"/>
        <v>0</v>
      </c>
      <c r="K35" s="245"/>
      <c r="L35" s="248"/>
      <c r="M35" s="245"/>
      <c r="N35" s="246"/>
      <c r="O35" s="247"/>
      <c r="P35" s="247"/>
      <c r="Q35" s="247"/>
      <c r="R35" s="248"/>
      <c r="S35" s="223"/>
      <c r="T35" s="223"/>
      <c r="U35" s="224"/>
      <c r="V35" s="263"/>
      <c r="W35" s="405"/>
      <c r="X35" s="396"/>
      <c r="Y35" s="222"/>
      <c r="Z35" s="196"/>
    </row>
    <row r="36" spans="1:26">
      <c r="A36" s="254" t="s">
        <v>5</v>
      </c>
      <c r="B36" s="450"/>
      <c r="C36" s="261"/>
      <c r="D36" s="229"/>
      <c r="E36" s="264"/>
      <c r="F36" s="255"/>
      <c r="G36" s="255"/>
      <c r="H36" s="255"/>
      <c r="I36" s="255"/>
      <c r="J36" s="404">
        <f>SUBTOTAL(9,J33:J35)</f>
        <v>0</v>
      </c>
      <c r="K36" s="256"/>
      <c r="L36" s="259"/>
      <c r="M36" s="256"/>
      <c r="N36" s="257"/>
      <c r="O36" s="258"/>
      <c r="P36" s="258"/>
      <c r="Q36" s="258"/>
      <c r="R36" s="259"/>
      <c r="S36" s="191">
        <f>SUBTOTAL(9,S33:S35)</f>
        <v>0</v>
      </c>
      <c r="T36" s="229"/>
      <c r="U36" s="230"/>
      <c r="V36" s="409">
        <f>SUBTOTAL(9,V33:V35)</f>
        <v>1</v>
      </c>
      <c r="W36" s="406">
        <f>(S36+J36)*V36</f>
        <v>0</v>
      </c>
      <c r="X36" s="329"/>
      <c r="Y36" s="231"/>
      <c r="Z36" s="198"/>
    </row>
    <row r="37" spans="1:26">
      <c r="A37" s="236"/>
      <c r="B37" s="451"/>
      <c r="C37" s="203"/>
      <c r="D37" s="188" t="e">
        <f>CONCATENATE(VLOOKUP($C37,tPerDiemTable,2,FALSE),", ",VLOOKUP($C37,tPerDiemTable,3,FALSE),"; ",TEXT(VLOOKUP($C37,tPerDiemTable,5,FALSE),"mmm d"),"-",TEXT(VLOOKUP($C37,tPerDiemTable,6,FALSE),"mmm d"))</f>
        <v>#N/A</v>
      </c>
      <c r="E37" s="239"/>
      <c r="F37" s="240"/>
      <c r="G37" s="240"/>
      <c r="H37" s="240"/>
      <c r="I37" s="240"/>
      <c r="J37" s="407">
        <f>H37*I37</f>
        <v>0</v>
      </c>
      <c r="K37" s="199"/>
      <c r="L37" s="202"/>
      <c r="M37" s="199"/>
      <c r="N37" s="200"/>
      <c r="O37" s="201"/>
      <c r="P37" s="201"/>
      <c r="Q37" s="201"/>
      <c r="R37" s="202"/>
      <c r="S37" s="403">
        <f>(SUM(M37:N37)*L37)+(SUM(O37:Q37)*L37*R37)</f>
        <v>0</v>
      </c>
      <c r="T37" s="189" t="e">
        <f>IF(((O37/$B$1)&gt;(VLOOKUP($C37,tPerDiemTable,8,FALSE))),"EXCEEDS","OK")</f>
        <v>#N/A</v>
      </c>
      <c r="U37" s="192" t="e">
        <f>IF(((P37/$B$1)&gt;(VLOOKUP($C37,tPerDiemTable,12,FALSE))),"EXCEEDS","OK")</f>
        <v>#N/A</v>
      </c>
      <c r="V37" s="408">
        <v>1</v>
      </c>
      <c r="W37" s="405"/>
      <c r="X37" s="396"/>
      <c r="Y37" s="222"/>
      <c r="Z37" s="196"/>
    </row>
    <row r="38" spans="1:26">
      <c r="A38" s="244"/>
      <c r="B38" s="449"/>
      <c r="C38" s="260"/>
      <c r="D38" s="223"/>
      <c r="E38" s="239"/>
      <c r="F38" s="240"/>
      <c r="G38" s="240"/>
      <c r="H38" s="240"/>
      <c r="I38" s="240"/>
      <c r="J38" s="407">
        <f t="shared" ref="J38:J39" si="8">H38*I38</f>
        <v>0</v>
      </c>
      <c r="K38" s="245"/>
      <c r="L38" s="248"/>
      <c r="M38" s="245"/>
      <c r="N38" s="246"/>
      <c r="O38" s="247"/>
      <c r="P38" s="247"/>
      <c r="Q38" s="247"/>
      <c r="R38" s="248"/>
      <c r="S38" s="223"/>
      <c r="T38" s="223"/>
      <c r="U38" s="224"/>
      <c r="V38" s="263"/>
      <c r="W38" s="405"/>
      <c r="X38" s="396"/>
      <c r="Y38" s="222"/>
      <c r="Z38" s="196"/>
    </row>
    <row r="39" spans="1:26">
      <c r="A39" s="244"/>
      <c r="B39" s="449"/>
      <c r="C39" s="260"/>
      <c r="D39" s="223"/>
      <c r="E39" s="239"/>
      <c r="F39" s="240"/>
      <c r="G39" s="240"/>
      <c r="H39" s="240"/>
      <c r="I39" s="240"/>
      <c r="J39" s="407">
        <f t="shared" si="8"/>
        <v>0</v>
      </c>
      <c r="K39" s="245"/>
      <c r="L39" s="248"/>
      <c r="M39" s="245"/>
      <c r="N39" s="246"/>
      <c r="O39" s="247"/>
      <c r="P39" s="247"/>
      <c r="Q39" s="247"/>
      <c r="R39" s="248"/>
      <c r="S39" s="223"/>
      <c r="T39" s="223"/>
      <c r="U39" s="224"/>
      <c r="V39" s="263"/>
      <c r="W39" s="405"/>
      <c r="X39" s="396"/>
      <c r="Y39" s="222"/>
      <c r="Z39" s="196"/>
    </row>
    <row r="40" spans="1:26">
      <c r="A40" s="254" t="s">
        <v>5</v>
      </c>
      <c r="B40" s="450"/>
      <c r="C40" s="261"/>
      <c r="D40" s="229"/>
      <c r="E40" s="264"/>
      <c r="F40" s="255"/>
      <c r="G40" s="255"/>
      <c r="H40" s="255"/>
      <c r="I40" s="255"/>
      <c r="J40" s="404">
        <f>SUBTOTAL(9,J37:J39)</f>
        <v>0</v>
      </c>
      <c r="K40" s="256"/>
      <c r="L40" s="259"/>
      <c r="M40" s="256"/>
      <c r="N40" s="257"/>
      <c r="O40" s="258"/>
      <c r="P40" s="258"/>
      <c r="Q40" s="258"/>
      <c r="R40" s="259"/>
      <c r="S40" s="191">
        <f>SUBTOTAL(9,S37:S39)</f>
        <v>0</v>
      </c>
      <c r="T40" s="229"/>
      <c r="U40" s="230"/>
      <c r="V40" s="409">
        <f>SUBTOTAL(9,V37:V39)</f>
        <v>1</v>
      </c>
      <c r="W40" s="406">
        <f>(S40+J40)*V40</f>
        <v>0</v>
      </c>
      <c r="X40" s="329"/>
      <c r="Y40" s="231"/>
      <c r="Z40" s="198"/>
    </row>
    <row r="41" spans="1:26">
      <c r="A41" s="236"/>
      <c r="B41" s="451"/>
      <c r="C41" s="203"/>
      <c r="D41" s="188" t="e">
        <f>CONCATENATE(VLOOKUP($C41,tPerDiemTable,2,FALSE),", ",VLOOKUP($C41,tPerDiemTable,3,FALSE),"; ",TEXT(VLOOKUP($C41,tPerDiemTable,5,FALSE),"mmm d"),"-",TEXT(VLOOKUP($C41,tPerDiemTable,6,FALSE),"mmm d"))</f>
        <v>#N/A</v>
      </c>
      <c r="E41" s="239"/>
      <c r="F41" s="240"/>
      <c r="G41" s="240"/>
      <c r="H41" s="240"/>
      <c r="I41" s="240"/>
      <c r="J41" s="407">
        <f>H41*I41</f>
        <v>0</v>
      </c>
      <c r="K41" s="199"/>
      <c r="L41" s="202"/>
      <c r="M41" s="199"/>
      <c r="N41" s="200"/>
      <c r="O41" s="201"/>
      <c r="P41" s="201"/>
      <c r="Q41" s="201"/>
      <c r="R41" s="202"/>
      <c r="S41" s="403">
        <f>(SUM(M41:N41)*L41)+(SUM(O41:Q41)*L41*R41)</f>
        <v>0</v>
      </c>
      <c r="T41" s="189" t="e">
        <f>IF(((O41/$B$1)&gt;(VLOOKUP($C41,tPerDiemTable,8,FALSE))),"EXCEEDS","OK")</f>
        <v>#N/A</v>
      </c>
      <c r="U41" s="192" t="e">
        <f>IF(((P41/$B$1)&gt;(VLOOKUP($C41,tPerDiemTable,12,FALSE))),"EXCEEDS","OK")</f>
        <v>#N/A</v>
      </c>
      <c r="V41" s="408">
        <v>1</v>
      </c>
      <c r="W41" s="405"/>
      <c r="X41" s="396"/>
      <c r="Y41" s="222"/>
      <c r="Z41" s="196"/>
    </row>
    <row r="42" spans="1:26">
      <c r="A42" s="244"/>
      <c r="B42" s="449"/>
      <c r="C42" s="260"/>
      <c r="D42" s="223"/>
      <c r="E42" s="239"/>
      <c r="F42" s="240"/>
      <c r="G42" s="240"/>
      <c r="H42" s="240"/>
      <c r="I42" s="240"/>
      <c r="J42" s="407">
        <f t="shared" ref="J42:J43" si="9">H42*I42</f>
        <v>0</v>
      </c>
      <c r="K42" s="245"/>
      <c r="L42" s="248"/>
      <c r="M42" s="245"/>
      <c r="N42" s="246"/>
      <c r="O42" s="247"/>
      <c r="P42" s="247"/>
      <c r="Q42" s="247"/>
      <c r="R42" s="248"/>
      <c r="S42" s="223"/>
      <c r="T42" s="223"/>
      <c r="U42" s="224"/>
      <c r="V42" s="263"/>
      <c r="W42" s="405"/>
      <c r="X42" s="396"/>
      <c r="Y42" s="222"/>
      <c r="Z42" s="196"/>
    </row>
    <row r="43" spans="1:26">
      <c r="A43" s="244"/>
      <c r="B43" s="449"/>
      <c r="C43" s="260"/>
      <c r="D43" s="223"/>
      <c r="E43" s="239"/>
      <c r="F43" s="240"/>
      <c r="G43" s="240"/>
      <c r="H43" s="240"/>
      <c r="I43" s="240"/>
      <c r="J43" s="407">
        <f t="shared" si="9"/>
        <v>0</v>
      </c>
      <c r="K43" s="245"/>
      <c r="L43" s="248"/>
      <c r="M43" s="245"/>
      <c r="N43" s="246"/>
      <c r="O43" s="247"/>
      <c r="P43" s="247"/>
      <c r="Q43" s="247"/>
      <c r="R43" s="248"/>
      <c r="S43" s="223"/>
      <c r="T43" s="223"/>
      <c r="U43" s="224"/>
      <c r="V43" s="263"/>
      <c r="W43" s="405"/>
      <c r="X43" s="396"/>
      <c r="Y43" s="222"/>
      <c r="Z43" s="196"/>
    </row>
    <row r="44" spans="1:26">
      <c r="A44" s="254" t="s">
        <v>5</v>
      </c>
      <c r="B44" s="450"/>
      <c r="C44" s="261"/>
      <c r="D44" s="229"/>
      <c r="E44" s="264"/>
      <c r="F44" s="255"/>
      <c r="G44" s="255"/>
      <c r="H44" s="255"/>
      <c r="I44" s="255"/>
      <c r="J44" s="404">
        <f>SUBTOTAL(9,J41:J43)</f>
        <v>0</v>
      </c>
      <c r="K44" s="256"/>
      <c r="L44" s="259"/>
      <c r="M44" s="256"/>
      <c r="N44" s="257"/>
      <c r="O44" s="258"/>
      <c r="P44" s="258"/>
      <c r="Q44" s="258"/>
      <c r="R44" s="259"/>
      <c r="S44" s="191">
        <f>SUBTOTAL(9,S41:S43)</f>
        <v>0</v>
      </c>
      <c r="T44" s="229"/>
      <c r="U44" s="230"/>
      <c r="V44" s="409">
        <f>SUBTOTAL(9,V41:V43)</f>
        <v>1</v>
      </c>
      <c r="W44" s="406">
        <f>(S44+J44)*V44</f>
        <v>0</v>
      </c>
      <c r="X44" s="329"/>
      <c r="Y44" s="231"/>
      <c r="Z44" s="198"/>
    </row>
    <row r="45" spans="1:26" s="232" customFormat="1">
      <c r="A45" s="487"/>
      <c r="B45" s="488"/>
      <c r="C45" s="489"/>
      <c r="D45" s="490" t="e">
        <f>CONCATENATE(VLOOKUP($C45,tPerDiemTable,2,FALSE),", ",VLOOKUP($C45,tPerDiemTable,3,FALSE),"; ",TEXT(VLOOKUP($C45,tPerDiemTable,5,FALSE),"mmm d"),"-",TEXT(VLOOKUP($C45,tPerDiemTable,6,FALSE),"mmm d"))</f>
        <v>#N/A</v>
      </c>
      <c r="E45" s="498"/>
      <c r="F45" s="499"/>
      <c r="G45" s="499"/>
      <c r="H45" s="499"/>
      <c r="I45" s="499"/>
      <c r="J45" s="500">
        <f>H45*I45</f>
        <v>0</v>
      </c>
      <c r="K45" s="491"/>
      <c r="L45" s="492"/>
      <c r="M45" s="491"/>
      <c r="N45" s="493"/>
      <c r="O45" s="494"/>
      <c r="P45" s="494"/>
      <c r="Q45" s="494"/>
      <c r="R45" s="492"/>
      <c r="S45" s="495">
        <f>(SUM(M45:N45)*L45)+(SUM(O45:Q45)*L45*R45)</f>
        <v>0</v>
      </c>
      <c r="T45" s="496" t="e">
        <f>IF(((O45/$B$1)&gt;(VLOOKUP($C45,tPerDiemTable,7,FALSE))),"EXCEEDS","OK")</f>
        <v>#N/A</v>
      </c>
      <c r="U45" s="497" t="e">
        <f>IF(((P45/$B$1)&gt;(VLOOKUP($C45,tPerDiemTable,12,FALSE))),"EXCEEDS","OK")</f>
        <v>#N/A</v>
      </c>
      <c r="V45" s="501">
        <v>1</v>
      </c>
      <c r="W45" s="502"/>
      <c r="X45" s="503"/>
      <c r="Y45" s="504"/>
      <c r="Z45" s="505"/>
    </row>
    <row r="46" spans="1:26" s="232" customFormat="1">
      <c r="A46" s="244"/>
      <c r="B46" s="449"/>
      <c r="C46" s="260"/>
      <c r="D46" s="223"/>
      <c r="E46" s="239"/>
      <c r="F46" s="240"/>
      <c r="G46" s="240"/>
      <c r="H46" s="240"/>
      <c r="I46" s="240"/>
      <c r="J46" s="407">
        <f t="shared" ref="J46:J47" si="10">H46*I46</f>
        <v>0</v>
      </c>
      <c r="K46" s="245"/>
      <c r="L46" s="248"/>
      <c r="M46" s="245"/>
      <c r="N46" s="246"/>
      <c r="O46" s="247"/>
      <c r="P46" s="247"/>
      <c r="Q46" s="247"/>
      <c r="R46" s="248"/>
      <c r="S46" s="223"/>
      <c r="T46" s="223"/>
      <c r="U46" s="224"/>
      <c r="V46" s="263"/>
      <c r="W46" s="405"/>
      <c r="X46" s="396"/>
      <c r="Y46" s="222"/>
      <c r="Z46" s="196"/>
    </row>
    <row r="47" spans="1:26" s="232" customFormat="1">
      <c r="A47" s="244"/>
      <c r="B47" s="449"/>
      <c r="C47" s="260"/>
      <c r="D47" s="223"/>
      <c r="E47" s="239"/>
      <c r="F47" s="240"/>
      <c r="G47" s="240"/>
      <c r="H47" s="240"/>
      <c r="I47" s="240"/>
      <c r="J47" s="407">
        <f t="shared" si="10"/>
        <v>0</v>
      </c>
      <c r="K47" s="245"/>
      <c r="L47" s="248"/>
      <c r="M47" s="245"/>
      <c r="N47" s="246"/>
      <c r="O47" s="247"/>
      <c r="P47" s="247"/>
      <c r="Q47" s="247"/>
      <c r="R47" s="248"/>
      <c r="S47" s="223"/>
      <c r="T47" s="223"/>
      <c r="U47" s="224"/>
      <c r="V47" s="263"/>
      <c r="W47" s="405"/>
      <c r="X47" s="396"/>
      <c r="Y47" s="222"/>
      <c r="Z47" s="196"/>
    </row>
    <row r="48" spans="1:26" s="232" customFormat="1">
      <c r="A48" s="254" t="s">
        <v>5</v>
      </c>
      <c r="B48" s="450"/>
      <c r="C48" s="261"/>
      <c r="D48" s="229"/>
      <c r="E48" s="264"/>
      <c r="F48" s="255"/>
      <c r="G48" s="255"/>
      <c r="H48" s="255"/>
      <c r="I48" s="255"/>
      <c r="J48" s="404">
        <f>SUBTOTAL(9,J45:J47)</f>
        <v>0</v>
      </c>
      <c r="K48" s="256"/>
      <c r="L48" s="259"/>
      <c r="M48" s="256"/>
      <c r="N48" s="257"/>
      <c r="O48" s="258"/>
      <c r="P48" s="258"/>
      <c r="Q48" s="258"/>
      <c r="R48" s="259"/>
      <c r="S48" s="191">
        <f>SUBTOTAL(9,S45:S47)</f>
        <v>0</v>
      </c>
      <c r="T48" s="229"/>
      <c r="U48" s="230"/>
      <c r="V48" s="409">
        <f>SUBTOTAL(9,V45:V47)</f>
        <v>1</v>
      </c>
      <c r="W48" s="406">
        <f>(S48+J48)*V48</f>
        <v>0</v>
      </c>
      <c r="X48" s="396"/>
      <c r="Y48" s="222"/>
      <c r="Z48" s="196"/>
    </row>
    <row r="49" spans="1:26" s="232" customFormat="1">
      <c r="A49" s="275"/>
      <c r="B49" s="448"/>
      <c r="C49" s="203"/>
      <c r="D49" s="188" t="e">
        <f>CONCATENATE(VLOOKUP($C49,tPerDiemTable,2,FALSE),", ",VLOOKUP($C49,tPerDiemTable,3,FALSE),"; ",TEXT(VLOOKUP($C49,tPerDiemTable,5,FALSE),"mmm d"),"-",TEXT(VLOOKUP($C49,tPerDiemTable,6,FALSE),"mmm d"))</f>
        <v>#N/A</v>
      </c>
      <c r="E49" s="239"/>
      <c r="F49" s="240"/>
      <c r="G49" s="240"/>
      <c r="H49" s="240"/>
      <c r="I49" s="240"/>
      <c r="J49" s="407">
        <f>H49*I49</f>
        <v>0</v>
      </c>
      <c r="K49" s="199"/>
      <c r="L49" s="202"/>
      <c r="M49" s="199"/>
      <c r="N49" s="200"/>
      <c r="O49" s="201"/>
      <c r="P49" s="201"/>
      <c r="Q49" s="201"/>
      <c r="R49" s="202"/>
      <c r="S49" s="403">
        <f>(SUM(M49:N49)*L49)+(SUM(O49:Q49)*L49*R49)</f>
        <v>0</v>
      </c>
      <c r="T49" s="189" t="e">
        <f>IF(((O49/$B$1)&gt;(VLOOKUP($C49,tPerDiemTable,7,FALSE))),"EXCEEDS","OK")</f>
        <v>#N/A</v>
      </c>
      <c r="U49" s="192" t="e">
        <f>IF(((P49/$B$1)&gt;(VLOOKUP($C49,tPerDiemTable,12,FALSE))),"EXCEEDS","OK")</f>
        <v>#N/A</v>
      </c>
      <c r="V49" s="408">
        <v>1</v>
      </c>
      <c r="W49" s="405"/>
      <c r="X49" s="396"/>
      <c r="Y49" s="222"/>
      <c r="Z49" s="196"/>
    </row>
    <row r="50" spans="1:26" s="232" customFormat="1">
      <c r="A50" s="244"/>
      <c r="B50" s="449"/>
      <c r="C50" s="260"/>
      <c r="D50" s="223"/>
      <c r="E50" s="239"/>
      <c r="F50" s="240"/>
      <c r="G50" s="240"/>
      <c r="H50" s="240"/>
      <c r="I50" s="240"/>
      <c r="J50" s="407">
        <f t="shared" ref="J50:J51" si="11">H50*I50</f>
        <v>0</v>
      </c>
      <c r="K50" s="245"/>
      <c r="L50" s="248"/>
      <c r="M50" s="245"/>
      <c r="N50" s="246"/>
      <c r="O50" s="247"/>
      <c r="P50" s="247"/>
      <c r="Q50" s="247"/>
      <c r="R50" s="248"/>
      <c r="S50" s="223"/>
      <c r="T50" s="223"/>
      <c r="U50" s="224"/>
      <c r="V50" s="263"/>
      <c r="W50" s="405"/>
      <c r="X50" s="396"/>
      <c r="Y50" s="222"/>
      <c r="Z50" s="196"/>
    </row>
    <row r="51" spans="1:26" s="232" customFormat="1">
      <c r="A51" s="244"/>
      <c r="B51" s="449"/>
      <c r="C51" s="260"/>
      <c r="D51" s="223"/>
      <c r="E51" s="239"/>
      <c r="F51" s="240"/>
      <c r="G51" s="240"/>
      <c r="H51" s="240"/>
      <c r="I51" s="240"/>
      <c r="J51" s="407">
        <f t="shared" si="11"/>
        <v>0</v>
      </c>
      <c r="K51" s="245"/>
      <c r="L51" s="248"/>
      <c r="M51" s="245"/>
      <c r="N51" s="246"/>
      <c r="O51" s="247"/>
      <c r="P51" s="247"/>
      <c r="Q51" s="247"/>
      <c r="R51" s="248"/>
      <c r="S51" s="223"/>
      <c r="T51" s="223"/>
      <c r="U51" s="224"/>
      <c r="V51" s="263"/>
      <c r="W51" s="405"/>
      <c r="X51" s="396"/>
      <c r="Y51" s="222"/>
      <c r="Z51" s="196"/>
    </row>
    <row r="52" spans="1:26" s="232" customFormat="1">
      <c r="A52" s="254" t="s">
        <v>5</v>
      </c>
      <c r="B52" s="450"/>
      <c r="C52" s="261"/>
      <c r="D52" s="229"/>
      <c r="E52" s="264"/>
      <c r="F52" s="255"/>
      <c r="G52" s="255"/>
      <c r="H52" s="255"/>
      <c r="I52" s="255"/>
      <c r="J52" s="404">
        <f>SUBTOTAL(9,J49:J51)</f>
        <v>0</v>
      </c>
      <c r="K52" s="256"/>
      <c r="L52" s="259"/>
      <c r="M52" s="256"/>
      <c r="N52" s="257"/>
      <c r="O52" s="258"/>
      <c r="P52" s="258"/>
      <c r="Q52" s="258"/>
      <c r="R52" s="259"/>
      <c r="S52" s="191">
        <f>SUBTOTAL(9,S49:S51)</f>
        <v>0</v>
      </c>
      <c r="T52" s="229"/>
      <c r="U52" s="230"/>
      <c r="V52" s="409">
        <f>SUBTOTAL(9,V49:V51)</f>
        <v>1</v>
      </c>
      <c r="W52" s="406">
        <f>(S52+J52)*V52</f>
        <v>0</v>
      </c>
      <c r="X52" s="396"/>
      <c r="Y52" s="222"/>
      <c r="Z52" s="196"/>
    </row>
    <row r="53" spans="1:26" s="232" customFormat="1">
      <c r="A53" s="275"/>
      <c r="B53" s="448"/>
      <c r="C53" s="203"/>
      <c r="D53" s="188" t="e">
        <f>CONCATENATE(VLOOKUP($C53,tPerDiemTable,2,FALSE),", ",VLOOKUP($C53,tPerDiemTable,3,FALSE),"; ",TEXT(VLOOKUP($C53,tPerDiemTable,5,FALSE),"mmm d"),"-",TEXT(VLOOKUP($C53,tPerDiemTable,6,FALSE),"mmm d"))</f>
        <v>#N/A</v>
      </c>
      <c r="E53" s="239"/>
      <c r="F53" s="240"/>
      <c r="G53" s="240"/>
      <c r="H53" s="240"/>
      <c r="I53" s="240"/>
      <c r="J53" s="407">
        <f>H53*I53</f>
        <v>0</v>
      </c>
      <c r="K53" s="199"/>
      <c r="L53" s="202"/>
      <c r="M53" s="199"/>
      <c r="N53" s="200"/>
      <c r="O53" s="201"/>
      <c r="P53" s="201"/>
      <c r="Q53" s="201"/>
      <c r="R53" s="202"/>
      <c r="S53" s="403">
        <f>(SUM(M53:N53)*L53)+(SUM(O53:Q53)*L53*R53)</f>
        <v>0</v>
      </c>
      <c r="T53" s="189" t="e">
        <f>IF(((O53/$B$1)&gt;(VLOOKUP($C53,tPerDiemTable,7,FALSE))),"EXCEEDS","OK")</f>
        <v>#N/A</v>
      </c>
      <c r="U53" s="192" t="e">
        <f>IF(((P53/$B$1)&gt;(VLOOKUP($C53,tPerDiemTable,12,FALSE))),"EXCEEDS","OK")</f>
        <v>#N/A</v>
      </c>
      <c r="V53" s="408">
        <v>1</v>
      </c>
      <c r="W53" s="405"/>
      <c r="X53" s="396"/>
      <c r="Y53" s="222"/>
      <c r="Z53" s="196"/>
    </row>
    <row r="54" spans="1:26" s="232" customFormat="1">
      <c r="A54" s="244"/>
      <c r="B54" s="449"/>
      <c r="C54" s="260"/>
      <c r="D54" s="223"/>
      <c r="E54" s="239"/>
      <c r="F54" s="240"/>
      <c r="G54" s="240"/>
      <c r="H54" s="240"/>
      <c r="I54" s="240"/>
      <c r="J54" s="407">
        <f t="shared" ref="J54:J55" si="12">H54*I54</f>
        <v>0</v>
      </c>
      <c r="K54" s="245"/>
      <c r="L54" s="248"/>
      <c r="M54" s="245"/>
      <c r="N54" s="246"/>
      <c r="O54" s="247"/>
      <c r="P54" s="247"/>
      <c r="Q54" s="247"/>
      <c r="R54" s="248"/>
      <c r="S54" s="223"/>
      <c r="T54" s="223"/>
      <c r="U54" s="224"/>
      <c r="V54" s="263"/>
      <c r="W54" s="405"/>
      <c r="X54" s="396"/>
      <c r="Y54" s="222"/>
      <c r="Z54" s="196"/>
    </row>
    <row r="55" spans="1:26" s="232" customFormat="1">
      <c r="A55" s="244"/>
      <c r="B55" s="449"/>
      <c r="C55" s="260"/>
      <c r="D55" s="223"/>
      <c r="E55" s="239"/>
      <c r="F55" s="240"/>
      <c r="G55" s="240"/>
      <c r="H55" s="240"/>
      <c r="I55" s="240"/>
      <c r="J55" s="407">
        <f t="shared" si="12"/>
        <v>0</v>
      </c>
      <c r="K55" s="245"/>
      <c r="L55" s="248"/>
      <c r="M55" s="245"/>
      <c r="N55" s="246"/>
      <c r="O55" s="247"/>
      <c r="P55" s="247"/>
      <c r="Q55" s="247"/>
      <c r="R55" s="248"/>
      <c r="S55" s="223"/>
      <c r="T55" s="223"/>
      <c r="U55" s="224"/>
      <c r="V55" s="263"/>
      <c r="W55" s="405"/>
      <c r="X55" s="396"/>
      <c r="Y55" s="222"/>
      <c r="Z55" s="196"/>
    </row>
    <row r="56" spans="1:26" s="232" customFormat="1">
      <c r="A56" s="254" t="s">
        <v>5</v>
      </c>
      <c r="B56" s="450"/>
      <c r="C56" s="261"/>
      <c r="D56" s="229"/>
      <c r="E56" s="264"/>
      <c r="F56" s="255"/>
      <c r="G56" s="255"/>
      <c r="H56" s="255"/>
      <c r="I56" s="255"/>
      <c r="J56" s="404">
        <f>SUBTOTAL(9,J53:J55)</f>
        <v>0</v>
      </c>
      <c r="K56" s="256"/>
      <c r="L56" s="259"/>
      <c r="M56" s="256"/>
      <c r="N56" s="257"/>
      <c r="O56" s="258"/>
      <c r="P56" s="258"/>
      <c r="Q56" s="258"/>
      <c r="R56" s="259"/>
      <c r="S56" s="191">
        <f>SUBTOTAL(9,S53:S55)</f>
        <v>0</v>
      </c>
      <c r="T56" s="229"/>
      <c r="U56" s="230"/>
      <c r="V56" s="409">
        <f>SUBTOTAL(9,V53:V55)</f>
        <v>1</v>
      </c>
      <c r="W56" s="406">
        <f>(S56+J56)*V56</f>
        <v>0</v>
      </c>
      <c r="X56" s="396"/>
      <c r="Y56" s="222"/>
      <c r="Z56" s="196"/>
    </row>
    <row r="57" spans="1:26" s="232" customFormat="1">
      <c r="A57" s="275"/>
      <c r="B57" s="448"/>
      <c r="C57" s="203"/>
      <c r="D57" s="188" t="e">
        <f>CONCATENATE(VLOOKUP($C57,tPerDiemTable,2,FALSE),", ",VLOOKUP($C57,tPerDiemTable,3,FALSE),"; ",TEXT(VLOOKUP($C57,tPerDiemTable,5,FALSE),"mmm d"),"-",TEXT(VLOOKUP($C57,tPerDiemTable,6,FALSE),"mmm d"))</f>
        <v>#N/A</v>
      </c>
      <c r="E57" s="239"/>
      <c r="F57" s="240"/>
      <c r="G57" s="240"/>
      <c r="H57" s="240"/>
      <c r="I57" s="240"/>
      <c r="J57" s="407">
        <f>H57*I57</f>
        <v>0</v>
      </c>
      <c r="K57" s="199"/>
      <c r="L57" s="202"/>
      <c r="M57" s="199"/>
      <c r="N57" s="200"/>
      <c r="O57" s="201"/>
      <c r="P57" s="201"/>
      <c r="Q57" s="201"/>
      <c r="R57" s="202"/>
      <c r="S57" s="403">
        <f>(SUM(M57:N57)*L57)+(SUM(O57:Q57)*L57*R57)</f>
        <v>0</v>
      </c>
      <c r="T57" s="189" t="e">
        <f>IF(((O57/$B$1)&gt;(VLOOKUP($C57,tPerDiemTable,7,FALSE))),"EXCEEDS","OK")</f>
        <v>#N/A</v>
      </c>
      <c r="U57" s="192" t="e">
        <f>IF(((P57/$B$1)&gt;(VLOOKUP($C57,tPerDiemTable,12,FALSE))),"EXCEEDS","OK")</f>
        <v>#N/A</v>
      </c>
      <c r="V57" s="408">
        <v>1</v>
      </c>
      <c r="W57" s="405"/>
      <c r="X57" s="396"/>
      <c r="Y57" s="222"/>
      <c r="Z57" s="196"/>
    </row>
    <row r="58" spans="1:26" s="232" customFormat="1">
      <c r="A58" s="282"/>
      <c r="B58" s="452"/>
      <c r="C58" s="260"/>
      <c r="D58" s="223"/>
      <c r="E58" s="239"/>
      <c r="F58" s="240"/>
      <c r="G58" s="240"/>
      <c r="H58" s="240"/>
      <c r="I58" s="240"/>
      <c r="J58" s="407">
        <f t="shared" ref="J58:J59" si="13">H58*I58</f>
        <v>0</v>
      </c>
      <c r="K58" s="245"/>
      <c r="L58" s="248"/>
      <c r="M58" s="245"/>
      <c r="N58" s="246"/>
      <c r="O58" s="247"/>
      <c r="P58" s="247"/>
      <c r="Q58" s="247"/>
      <c r="R58" s="248"/>
      <c r="S58" s="223"/>
      <c r="T58" s="223"/>
      <c r="U58" s="224"/>
      <c r="V58" s="263"/>
      <c r="W58" s="405"/>
      <c r="X58" s="396"/>
      <c r="Y58" s="222"/>
      <c r="Z58" s="196"/>
    </row>
    <row r="59" spans="1:26" s="232" customFormat="1">
      <c r="A59" s="282"/>
      <c r="B59" s="452"/>
      <c r="C59" s="260"/>
      <c r="D59" s="223"/>
      <c r="E59" s="239"/>
      <c r="F59" s="240"/>
      <c r="G59" s="240"/>
      <c r="H59" s="240"/>
      <c r="I59" s="240"/>
      <c r="J59" s="407">
        <f t="shared" si="13"/>
        <v>0</v>
      </c>
      <c r="K59" s="245"/>
      <c r="L59" s="248"/>
      <c r="M59" s="245"/>
      <c r="N59" s="246"/>
      <c r="O59" s="247"/>
      <c r="P59" s="247"/>
      <c r="Q59" s="247"/>
      <c r="R59" s="248"/>
      <c r="S59" s="223"/>
      <c r="T59" s="223"/>
      <c r="U59" s="224"/>
      <c r="V59" s="263"/>
      <c r="W59" s="405"/>
      <c r="X59" s="396"/>
      <c r="Y59" s="222"/>
      <c r="Z59" s="196"/>
    </row>
    <row r="60" spans="1:26" s="232" customFormat="1">
      <c r="A60" s="283" t="s">
        <v>5</v>
      </c>
      <c r="B60" s="453"/>
      <c r="C60" s="261"/>
      <c r="D60" s="229"/>
      <c r="E60" s="264"/>
      <c r="F60" s="255"/>
      <c r="G60" s="255"/>
      <c r="H60" s="255"/>
      <c r="I60" s="255"/>
      <c r="J60" s="404">
        <f>SUBTOTAL(9,J57:J59)</f>
        <v>0</v>
      </c>
      <c r="K60" s="256"/>
      <c r="L60" s="259"/>
      <c r="M60" s="256"/>
      <c r="N60" s="257"/>
      <c r="O60" s="258"/>
      <c r="P60" s="258"/>
      <c r="Q60" s="258"/>
      <c r="R60" s="259"/>
      <c r="S60" s="191">
        <f>SUBTOTAL(9,S57:S59)</f>
        <v>0</v>
      </c>
      <c r="T60" s="229"/>
      <c r="U60" s="230"/>
      <c r="V60" s="409">
        <f>SUBTOTAL(9,V57:V59)</f>
        <v>1</v>
      </c>
      <c r="W60" s="406">
        <f>(S60+J60)*V60</f>
        <v>0</v>
      </c>
      <c r="X60" s="396"/>
      <c r="Y60" s="222"/>
      <c r="Z60" s="196"/>
    </row>
    <row r="61" spans="1:26" s="232" customFormat="1">
      <c r="A61" s="275"/>
      <c r="B61" s="448"/>
      <c r="C61" s="203"/>
      <c r="D61" s="188" t="e">
        <f>CONCATENATE(VLOOKUP($C61,tPerDiemTable,2,FALSE),", ",VLOOKUP($C61,tPerDiemTable,3,FALSE),"; ",TEXT(VLOOKUP($C61,tPerDiemTable,5,FALSE),"mmm d"),"-",TEXT(VLOOKUP($C61,tPerDiemTable,6,FALSE),"mmm d"))</f>
        <v>#N/A</v>
      </c>
      <c r="E61" s="239"/>
      <c r="F61" s="240"/>
      <c r="G61" s="240"/>
      <c r="H61" s="240"/>
      <c r="I61" s="240"/>
      <c r="J61" s="407">
        <f>H61*I61</f>
        <v>0</v>
      </c>
      <c r="K61" s="199"/>
      <c r="L61" s="202"/>
      <c r="M61" s="199"/>
      <c r="N61" s="200"/>
      <c r="O61" s="201"/>
      <c r="P61" s="201"/>
      <c r="Q61" s="201"/>
      <c r="R61" s="202"/>
      <c r="S61" s="403">
        <f>(SUM(M61:N61)*L61)+(SUM(O61:Q61)*L61*R61)</f>
        <v>0</v>
      </c>
      <c r="T61" s="189" t="e">
        <f>IF(((O61/$B$1)&gt;(VLOOKUP($C61,tPerDiemTable,7,FALSE))),"EXCEEDS","OK")</f>
        <v>#N/A</v>
      </c>
      <c r="U61" s="192" t="e">
        <f>IF(((P61/$B$1)&gt;(VLOOKUP($C61,tPerDiemTable,12,FALSE))),"EXCEEDS","OK")</f>
        <v>#N/A</v>
      </c>
      <c r="V61" s="408">
        <v>1</v>
      </c>
      <c r="W61" s="405"/>
      <c r="X61" s="396"/>
      <c r="Y61" s="222"/>
      <c r="Z61" s="196"/>
    </row>
    <row r="62" spans="1:26" s="232" customFormat="1">
      <c r="A62" s="282"/>
      <c r="B62" s="452"/>
      <c r="C62" s="260"/>
      <c r="D62" s="223"/>
      <c r="E62" s="239"/>
      <c r="F62" s="240"/>
      <c r="G62" s="240"/>
      <c r="H62" s="240"/>
      <c r="I62" s="240"/>
      <c r="J62" s="407">
        <f>H62*I62</f>
        <v>0</v>
      </c>
      <c r="K62" s="245"/>
      <c r="L62" s="248"/>
      <c r="M62" s="245"/>
      <c r="N62" s="246"/>
      <c r="O62" s="247"/>
      <c r="P62" s="247"/>
      <c r="Q62" s="247"/>
      <c r="R62" s="248"/>
      <c r="S62" s="403"/>
      <c r="T62" s="189"/>
      <c r="U62" s="192"/>
      <c r="V62" s="263"/>
      <c r="W62" s="405"/>
      <c r="X62" s="396"/>
      <c r="Y62" s="222"/>
      <c r="Z62" s="196"/>
    </row>
    <row r="63" spans="1:26" s="186" customFormat="1">
      <c r="A63" s="244"/>
      <c r="B63" s="449"/>
      <c r="C63" s="260"/>
      <c r="D63" s="223"/>
      <c r="E63" s="239"/>
      <c r="F63" s="240"/>
      <c r="G63" s="240"/>
      <c r="H63" s="240"/>
      <c r="I63" s="240"/>
      <c r="J63" s="407">
        <f>H63*I63</f>
        <v>0</v>
      </c>
      <c r="K63" s="245"/>
      <c r="L63" s="248"/>
      <c r="M63" s="245"/>
      <c r="N63" s="246"/>
      <c r="O63" s="247"/>
      <c r="P63" s="247"/>
      <c r="Q63" s="247"/>
      <c r="R63" s="248"/>
      <c r="S63" s="223"/>
      <c r="T63" s="223"/>
      <c r="U63" s="224"/>
      <c r="V63" s="263"/>
      <c r="W63" s="405"/>
      <c r="X63" s="396"/>
      <c r="Y63" s="222"/>
      <c r="Z63" s="196"/>
    </row>
    <row r="64" spans="1:26" s="186" customFormat="1">
      <c r="A64" s="254" t="s">
        <v>5</v>
      </c>
      <c r="B64" s="450"/>
      <c r="C64" s="261"/>
      <c r="D64" s="229"/>
      <c r="E64" s="264"/>
      <c r="F64" s="255"/>
      <c r="G64" s="255"/>
      <c r="H64" s="255"/>
      <c r="I64" s="255"/>
      <c r="J64" s="404">
        <f>SUBTOTAL(9,J61:J63)</f>
        <v>0</v>
      </c>
      <c r="K64" s="256"/>
      <c r="L64" s="259"/>
      <c r="M64" s="256"/>
      <c r="N64" s="257"/>
      <c r="O64" s="258"/>
      <c r="P64" s="258"/>
      <c r="Q64" s="258"/>
      <c r="R64" s="259"/>
      <c r="S64" s="191">
        <f>SUBTOTAL(9,S61:S63)</f>
        <v>0</v>
      </c>
      <c r="T64" s="229"/>
      <c r="U64" s="230"/>
      <c r="V64" s="409">
        <f>SUBTOTAL(9,V61:V63)</f>
        <v>1</v>
      </c>
      <c r="W64" s="406">
        <f>(S64+J64)*V64</f>
        <v>0</v>
      </c>
      <c r="X64" s="329"/>
      <c r="Y64" s="231"/>
      <c r="Z64" s="198"/>
    </row>
    <row r="65" spans="1:26" s="232" customFormat="1">
      <c r="A65" s="275"/>
      <c r="B65" s="448"/>
      <c r="C65" s="203"/>
      <c r="D65" s="188" t="e">
        <f>CONCATENATE(VLOOKUP($C65,tPerDiemTable,2,FALSE),", ",VLOOKUP($C65,tPerDiemTable,3,FALSE),"; ",TEXT(VLOOKUP($C65,tPerDiemTable,5,FALSE),"mmm d"),"-",TEXT(VLOOKUP($C65,tPerDiemTable,6,FALSE),"mmm d"))</f>
        <v>#N/A</v>
      </c>
      <c r="E65" s="239"/>
      <c r="F65" s="240"/>
      <c r="G65" s="240"/>
      <c r="H65" s="240"/>
      <c r="I65" s="240"/>
      <c r="J65" s="407">
        <f>H65*I65</f>
        <v>0</v>
      </c>
      <c r="K65" s="199"/>
      <c r="L65" s="202"/>
      <c r="M65" s="199"/>
      <c r="N65" s="200"/>
      <c r="O65" s="201"/>
      <c r="P65" s="201"/>
      <c r="Q65" s="201"/>
      <c r="R65" s="202"/>
      <c r="S65" s="403">
        <f>(SUM(M65:N65)*L65)+(SUM(O65:Q65)*L65*R65)</f>
        <v>0</v>
      </c>
      <c r="T65" s="189" t="e">
        <f>IF(((O65/$B$1)&gt;(VLOOKUP($C65,tPerDiemTable,7,FALSE))),"EXCEEDS","OK")</f>
        <v>#N/A</v>
      </c>
      <c r="U65" s="192" t="e">
        <f>IF(((P65/$B$1)&gt;(VLOOKUP($C65,tPerDiemTable,12,FALSE))),"EXCEEDS","OK")</f>
        <v>#N/A</v>
      </c>
      <c r="V65" s="408">
        <v>1</v>
      </c>
      <c r="W65" s="405"/>
      <c r="X65" s="396"/>
      <c r="Y65" s="222"/>
      <c r="Z65" s="196"/>
    </row>
    <row r="66" spans="1:26" s="232" customFormat="1">
      <c r="A66" s="282"/>
      <c r="B66" s="452"/>
      <c r="C66" s="260"/>
      <c r="D66" s="223"/>
      <c r="E66" s="239"/>
      <c r="F66" s="240"/>
      <c r="G66" s="240"/>
      <c r="H66" s="240"/>
      <c r="I66" s="240"/>
      <c r="J66" s="407"/>
      <c r="K66" s="245"/>
      <c r="L66" s="248"/>
      <c r="M66" s="245"/>
      <c r="N66" s="246"/>
      <c r="O66" s="247"/>
      <c r="P66" s="247"/>
      <c r="Q66" s="247"/>
      <c r="R66" s="248"/>
      <c r="S66" s="403"/>
      <c r="T66" s="189"/>
      <c r="U66" s="192"/>
      <c r="V66" s="263"/>
      <c r="W66" s="405"/>
      <c r="X66" s="396"/>
      <c r="Y66" s="222"/>
      <c r="Z66" s="196"/>
    </row>
    <row r="67" spans="1:26" s="186" customFormat="1">
      <c r="A67" s="244"/>
      <c r="B67" s="449"/>
      <c r="C67" s="260"/>
      <c r="D67" s="223"/>
      <c r="E67" s="239"/>
      <c r="F67" s="240"/>
      <c r="G67" s="240"/>
      <c r="H67" s="240"/>
      <c r="I67" s="240"/>
      <c r="J67" s="407">
        <f>H67*I67</f>
        <v>0</v>
      </c>
      <c r="K67" s="245"/>
      <c r="L67" s="248"/>
      <c r="M67" s="245"/>
      <c r="N67" s="246"/>
      <c r="O67" s="247"/>
      <c r="P67" s="247"/>
      <c r="Q67" s="247"/>
      <c r="R67" s="248"/>
      <c r="S67" s="223"/>
      <c r="T67" s="223"/>
      <c r="U67" s="224"/>
      <c r="V67" s="263"/>
      <c r="W67" s="405"/>
      <c r="X67" s="396"/>
      <c r="Y67" s="222"/>
      <c r="Z67" s="196"/>
    </row>
    <row r="68" spans="1:26" s="186" customFormat="1">
      <c r="A68" s="254" t="s">
        <v>5</v>
      </c>
      <c r="B68" s="450"/>
      <c r="C68" s="261"/>
      <c r="D68" s="229"/>
      <c r="E68" s="264"/>
      <c r="F68" s="255"/>
      <c r="G68" s="255"/>
      <c r="H68" s="255"/>
      <c r="I68" s="255"/>
      <c r="J68" s="404">
        <f>SUBTOTAL(9,J65:J67)</f>
        <v>0</v>
      </c>
      <c r="K68" s="256"/>
      <c r="L68" s="259"/>
      <c r="M68" s="256"/>
      <c r="N68" s="257"/>
      <c r="O68" s="258"/>
      <c r="P68" s="258"/>
      <c r="Q68" s="258"/>
      <c r="R68" s="259"/>
      <c r="S68" s="191">
        <f>SUBTOTAL(9,S65:S67)</f>
        <v>0</v>
      </c>
      <c r="T68" s="229"/>
      <c r="U68" s="230"/>
      <c r="V68" s="409">
        <f>SUBTOTAL(9,V65:V67)</f>
        <v>1</v>
      </c>
      <c r="W68" s="406">
        <f>(S68+J68)*V68</f>
        <v>0</v>
      </c>
      <c r="X68" s="396"/>
      <c r="Y68" s="222"/>
      <c r="Z68" s="196"/>
    </row>
    <row r="69" spans="1:26" s="232" customFormat="1">
      <c r="A69" s="275"/>
      <c r="B69" s="448"/>
      <c r="C69" s="203"/>
      <c r="D69" s="188" t="e">
        <f>CONCATENATE(VLOOKUP($C69,tPerDiemTable,2,FALSE),", ",VLOOKUP($C69,tPerDiemTable,3,FALSE),"; ",TEXT(VLOOKUP($C69,tPerDiemTable,5,FALSE),"mmm d"),"-",TEXT(VLOOKUP($C69,tPerDiemTable,6,FALSE),"mmm d"))</f>
        <v>#N/A</v>
      </c>
      <c r="E69" s="239"/>
      <c r="F69" s="240"/>
      <c r="G69" s="240"/>
      <c r="H69" s="240"/>
      <c r="I69" s="240"/>
      <c r="J69" s="407">
        <f>H69*I69</f>
        <v>0</v>
      </c>
      <c r="K69" s="199"/>
      <c r="L69" s="202"/>
      <c r="M69" s="199"/>
      <c r="N69" s="200"/>
      <c r="O69" s="201"/>
      <c r="P69" s="201"/>
      <c r="Q69" s="201"/>
      <c r="R69" s="202"/>
      <c r="S69" s="403">
        <f>(SUM(M69:N69)*L69)+(SUM(O69:Q69)*L69*R69)</f>
        <v>0</v>
      </c>
      <c r="T69" s="189" t="e">
        <f>IF(((O69/$B$1)&gt;(VLOOKUP($C69,tPerDiemTable,7,FALSE))),"EXCEEDS","OK")</f>
        <v>#N/A</v>
      </c>
      <c r="U69" s="192" t="e">
        <f>IF(((P69/$B$1)&gt;(VLOOKUP($C69,tPerDiemTable,12,FALSE))),"EXCEEDS","OK")</f>
        <v>#N/A</v>
      </c>
      <c r="V69" s="408">
        <v>1</v>
      </c>
      <c r="W69" s="405"/>
      <c r="X69" s="396"/>
      <c r="Y69" s="222"/>
      <c r="Z69" s="196"/>
    </row>
    <row r="70" spans="1:26" s="232" customFormat="1">
      <c r="A70" s="282"/>
      <c r="B70" s="452"/>
      <c r="C70" s="260"/>
      <c r="D70" s="223"/>
      <c r="E70" s="239"/>
      <c r="F70" s="240"/>
      <c r="G70" s="240"/>
      <c r="H70" s="240"/>
      <c r="I70" s="240"/>
      <c r="J70" s="407">
        <f>H70*I70</f>
        <v>0</v>
      </c>
      <c r="K70" s="245"/>
      <c r="L70" s="248"/>
      <c r="M70" s="245"/>
      <c r="N70" s="246"/>
      <c r="O70" s="247"/>
      <c r="P70" s="247"/>
      <c r="Q70" s="247"/>
      <c r="R70" s="248"/>
      <c r="S70" s="403">
        <f>(SUM(M70:N70)*L70)+(SUM(O70:Q70)*L70*R70)</f>
        <v>0</v>
      </c>
      <c r="T70" s="189" t="e">
        <f>IF(((O70/$B$1)&gt;(VLOOKUP($C70,tPerDiemTable,8,FALSE))),"EXCEEDS","OK")</f>
        <v>#N/A</v>
      </c>
      <c r="U70" s="192" t="e">
        <f>IF(((P70/$B$1)&gt;(VLOOKUP($C70,tPerDiemTable,7,FALSE))),"EXCEEDS","OK")</f>
        <v>#N/A</v>
      </c>
      <c r="V70" s="263"/>
      <c r="W70" s="405"/>
      <c r="X70" s="396"/>
      <c r="Y70" s="222"/>
      <c r="Z70" s="196"/>
    </row>
    <row r="71" spans="1:26" s="186" customFormat="1">
      <c r="A71" s="244"/>
      <c r="B71" s="449"/>
      <c r="C71" s="260"/>
      <c r="D71" s="223"/>
      <c r="E71" s="239"/>
      <c r="F71" s="240"/>
      <c r="G71" s="240"/>
      <c r="H71" s="240"/>
      <c r="I71" s="240"/>
      <c r="J71" s="407">
        <f t="shared" ref="J71" si="14">H71*I71</f>
        <v>0</v>
      </c>
      <c r="K71" s="245"/>
      <c r="L71" s="248"/>
      <c r="M71" s="245"/>
      <c r="N71" s="246"/>
      <c r="O71" s="247"/>
      <c r="P71" s="247"/>
      <c r="Q71" s="247"/>
      <c r="R71" s="248"/>
      <c r="S71" s="223"/>
      <c r="T71" s="223"/>
      <c r="U71" s="224"/>
      <c r="V71" s="263"/>
      <c r="W71" s="405"/>
      <c r="X71" s="396"/>
      <c r="Y71" s="222"/>
      <c r="Z71" s="196"/>
    </row>
    <row r="72" spans="1:26" s="186" customFormat="1">
      <c r="A72" s="254" t="s">
        <v>5</v>
      </c>
      <c r="B72" s="450"/>
      <c r="C72" s="261"/>
      <c r="D72" s="229"/>
      <c r="E72" s="410"/>
      <c r="F72" s="229"/>
      <c r="G72" s="229"/>
      <c r="H72" s="229"/>
      <c r="I72" s="229"/>
      <c r="J72" s="404">
        <f>SUBTOTAL(9,J69:J71)</f>
        <v>0</v>
      </c>
      <c r="K72" s="256"/>
      <c r="L72" s="259"/>
      <c r="M72" s="256"/>
      <c r="N72" s="257"/>
      <c r="O72" s="258"/>
      <c r="P72" s="258"/>
      <c r="Q72" s="258"/>
      <c r="R72" s="259"/>
      <c r="S72" s="191">
        <f>SUBTOTAL(9,S69:S71)</f>
        <v>0</v>
      </c>
      <c r="T72" s="229"/>
      <c r="U72" s="230"/>
      <c r="V72" s="409">
        <f>SUBTOTAL(9,V69:V71)</f>
        <v>1</v>
      </c>
      <c r="W72" s="406">
        <f>(S72+J72)*V72</f>
        <v>0</v>
      </c>
      <c r="X72" s="396"/>
      <c r="Y72" s="222"/>
      <c r="Z72" s="196"/>
    </row>
    <row r="73" spans="1:26" s="232" customFormat="1">
      <c r="A73" s="236"/>
      <c r="B73" s="451"/>
      <c r="C73" s="203"/>
      <c r="D73" s="188" t="e">
        <f>CONCATENATE(VLOOKUP($C73,tPerDiemTable,2,FALSE),", ",VLOOKUP($C73,tPerDiemTable,3,FALSE),"; ",TEXT(VLOOKUP($C73,tPerDiemTable,5,FALSE),"mmm d"),"-",TEXT(VLOOKUP($C73,tPerDiemTable,6,FALSE),"mmm d"))</f>
        <v>#N/A</v>
      </c>
      <c r="E73" s="239"/>
      <c r="F73" s="240"/>
      <c r="G73" s="240"/>
      <c r="H73" s="240"/>
      <c r="I73" s="240"/>
      <c r="J73" s="407">
        <f>H73*I73</f>
        <v>0</v>
      </c>
      <c r="K73" s="199"/>
      <c r="L73" s="202"/>
      <c r="M73" s="199"/>
      <c r="N73" s="200"/>
      <c r="O73" s="201"/>
      <c r="P73" s="201"/>
      <c r="Q73" s="201"/>
      <c r="R73" s="202"/>
      <c r="S73" s="403">
        <f>(SUM(M73:N73)*L73)+(SUM(O73:Q73)*L73*R73)</f>
        <v>0</v>
      </c>
      <c r="T73" s="189" t="e">
        <f>IF(((O73/$B$1)&gt;(VLOOKUP($C73,tPerDiemTable,8,FALSE))),"EXCEEDS","OK")</f>
        <v>#N/A</v>
      </c>
      <c r="U73" s="192" t="e">
        <f>IF(((P73/$B$1)&gt;(VLOOKUP($C73,tPerDiemTable,7,FALSE))),"EXCEEDS","OK")</f>
        <v>#N/A</v>
      </c>
      <c r="V73" s="408">
        <v>1</v>
      </c>
      <c r="W73" s="405"/>
      <c r="X73" s="396"/>
      <c r="Y73" s="222"/>
      <c r="Z73" s="196"/>
    </row>
    <row r="74" spans="1:26" s="232" customFormat="1">
      <c r="A74" s="282"/>
      <c r="B74" s="452"/>
      <c r="C74" s="260"/>
      <c r="D74" s="223"/>
      <c r="E74" s="239"/>
      <c r="F74" s="240"/>
      <c r="G74" s="240"/>
      <c r="H74" s="240"/>
      <c r="I74" s="240"/>
      <c r="J74" s="407"/>
      <c r="K74" s="245"/>
      <c r="L74" s="248"/>
      <c r="M74" s="245"/>
      <c r="N74" s="246"/>
      <c r="O74" s="247"/>
      <c r="P74" s="247"/>
      <c r="Q74" s="247"/>
      <c r="R74" s="248"/>
      <c r="S74" s="403"/>
      <c r="T74" s="189"/>
      <c r="U74" s="192"/>
      <c r="V74" s="263"/>
      <c r="W74" s="405"/>
      <c r="X74" s="396"/>
      <c r="Y74" s="222"/>
      <c r="Z74" s="196"/>
    </row>
    <row r="75" spans="1:26" s="186" customFormat="1">
      <c r="A75" s="244"/>
      <c r="B75" s="449"/>
      <c r="C75" s="260"/>
      <c r="D75" s="223"/>
      <c r="E75" s="239"/>
      <c r="F75" s="240"/>
      <c r="G75" s="240"/>
      <c r="H75" s="240"/>
      <c r="I75" s="240"/>
      <c r="J75" s="407">
        <f>H75*I75</f>
        <v>0</v>
      </c>
      <c r="K75" s="245"/>
      <c r="L75" s="248"/>
      <c r="M75" s="245"/>
      <c r="N75" s="246"/>
      <c r="O75" s="247"/>
      <c r="P75" s="247"/>
      <c r="Q75" s="247"/>
      <c r="R75" s="248"/>
      <c r="S75" s="223"/>
      <c r="T75" s="223"/>
      <c r="U75" s="224"/>
      <c r="V75" s="263"/>
      <c r="W75" s="405"/>
      <c r="X75" s="396"/>
      <c r="Y75" s="222"/>
      <c r="Z75" s="196"/>
    </row>
    <row r="76" spans="1:26" s="186" customFormat="1">
      <c r="A76" s="254" t="s">
        <v>5</v>
      </c>
      <c r="B76" s="450"/>
      <c r="C76" s="261"/>
      <c r="D76" s="229"/>
      <c r="E76" s="264"/>
      <c r="F76" s="255"/>
      <c r="G76" s="255"/>
      <c r="H76" s="255"/>
      <c r="I76" s="255"/>
      <c r="J76" s="404">
        <f>SUBTOTAL(9,J73:J75)</f>
        <v>0</v>
      </c>
      <c r="K76" s="256"/>
      <c r="L76" s="259"/>
      <c r="M76" s="256"/>
      <c r="N76" s="257"/>
      <c r="O76" s="258"/>
      <c r="P76" s="258"/>
      <c r="Q76" s="258"/>
      <c r="R76" s="259"/>
      <c r="S76" s="191">
        <f>SUBTOTAL(9,S73:S75)</f>
        <v>0</v>
      </c>
      <c r="T76" s="229"/>
      <c r="U76" s="230"/>
      <c r="V76" s="409">
        <f>SUBTOTAL(9,V73:V75)</f>
        <v>1</v>
      </c>
      <c r="W76" s="406">
        <f>(S76+J76)*V76</f>
        <v>0</v>
      </c>
      <c r="X76" s="396"/>
      <c r="Y76" s="222"/>
      <c r="Z76" s="196"/>
    </row>
    <row r="77" spans="1:26" s="232" customFormat="1">
      <c r="A77" s="236"/>
      <c r="B77" s="451"/>
      <c r="C77" s="203"/>
      <c r="D77" s="188" t="e">
        <f>CONCATENATE(VLOOKUP($C77,tPerDiemTable,2,FALSE),", ",VLOOKUP($C77,tPerDiemTable,3,FALSE),"; ",TEXT(VLOOKUP($C77,tPerDiemTable,5,FALSE),"mmm d"),"-",TEXT(VLOOKUP($C77,tPerDiemTable,6,FALSE),"mmm d"))</f>
        <v>#N/A</v>
      </c>
      <c r="E77" s="239"/>
      <c r="F77" s="240"/>
      <c r="G77" s="240"/>
      <c r="H77" s="240"/>
      <c r="I77" s="240"/>
      <c r="J77" s="407">
        <f>H77*I77</f>
        <v>0</v>
      </c>
      <c r="K77" s="199"/>
      <c r="L77" s="202"/>
      <c r="M77" s="199"/>
      <c r="N77" s="200"/>
      <c r="O77" s="201"/>
      <c r="P77" s="201"/>
      <c r="Q77" s="201"/>
      <c r="R77" s="202"/>
      <c r="S77" s="403">
        <f>(SUM(M77:N77)*L77)+(SUM(O77:Q77)*L77*R77)</f>
        <v>0</v>
      </c>
      <c r="T77" s="189" t="e">
        <f>IF(((O77/$B$1)&gt;(VLOOKUP($C77,tPerDiemTable,8,FALSE))),"EXCEEDS","OK")</f>
        <v>#N/A</v>
      </c>
      <c r="U77" s="192" t="e">
        <f>IF(((P77/$B$1)&gt;(VLOOKUP($C77,tPerDiemTable,12,FALSE))),"EXCEEDS","OK")</f>
        <v>#N/A</v>
      </c>
      <c r="V77" s="408">
        <v>1</v>
      </c>
      <c r="W77" s="405"/>
      <c r="X77" s="396"/>
      <c r="Y77" s="222"/>
      <c r="Z77" s="196"/>
    </row>
    <row r="78" spans="1:26" s="232" customFormat="1">
      <c r="A78" s="282"/>
      <c r="B78" s="452"/>
      <c r="C78" s="260"/>
      <c r="D78" s="223"/>
      <c r="E78" s="239"/>
      <c r="F78" s="240"/>
      <c r="G78" s="240"/>
      <c r="H78" s="240"/>
      <c r="I78" s="240"/>
      <c r="J78" s="407"/>
      <c r="K78" s="245"/>
      <c r="L78" s="248"/>
      <c r="M78" s="245"/>
      <c r="N78" s="246"/>
      <c r="O78" s="247"/>
      <c r="P78" s="247"/>
      <c r="Q78" s="247"/>
      <c r="R78" s="248"/>
      <c r="S78" s="403"/>
      <c r="T78" s="189"/>
      <c r="U78" s="192"/>
      <c r="V78" s="263"/>
      <c r="W78" s="405"/>
      <c r="X78" s="396"/>
      <c r="Y78" s="222"/>
      <c r="Z78" s="196"/>
    </row>
    <row r="79" spans="1:26" s="186" customFormat="1">
      <c r="A79" s="244"/>
      <c r="B79" s="449"/>
      <c r="C79" s="260"/>
      <c r="D79" s="223"/>
      <c r="E79" s="239"/>
      <c r="F79" s="240"/>
      <c r="G79" s="240"/>
      <c r="H79" s="240"/>
      <c r="I79" s="240"/>
      <c r="J79" s="407">
        <f>H79*I79</f>
        <v>0</v>
      </c>
      <c r="K79" s="245"/>
      <c r="L79" s="248"/>
      <c r="M79" s="245"/>
      <c r="N79" s="246"/>
      <c r="O79" s="247"/>
      <c r="P79" s="247"/>
      <c r="Q79" s="247"/>
      <c r="R79" s="248"/>
      <c r="S79" s="223"/>
      <c r="T79" s="223"/>
      <c r="U79" s="224"/>
      <c r="V79" s="263"/>
      <c r="W79" s="405"/>
      <c r="X79" s="396"/>
      <c r="Y79" s="222"/>
      <c r="Z79" s="196"/>
    </row>
    <row r="80" spans="1:26" s="186" customFormat="1">
      <c r="A80" s="254" t="s">
        <v>5</v>
      </c>
      <c r="B80" s="450"/>
      <c r="C80" s="261"/>
      <c r="D80" s="229"/>
      <c r="E80" s="264"/>
      <c r="F80" s="255"/>
      <c r="G80" s="255"/>
      <c r="H80" s="255"/>
      <c r="I80" s="255"/>
      <c r="J80" s="404">
        <f>SUBTOTAL(9,J77:J79)</f>
        <v>0</v>
      </c>
      <c r="K80" s="256"/>
      <c r="L80" s="259"/>
      <c r="M80" s="256"/>
      <c r="N80" s="257"/>
      <c r="O80" s="258"/>
      <c r="P80" s="258"/>
      <c r="Q80" s="258"/>
      <c r="R80" s="259"/>
      <c r="S80" s="191">
        <f>SUBTOTAL(9,S77:S79)</f>
        <v>0</v>
      </c>
      <c r="T80" s="229"/>
      <c r="U80" s="230"/>
      <c r="V80" s="409">
        <f>SUBTOTAL(9,V77:V79)</f>
        <v>1</v>
      </c>
      <c r="W80" s="406">
        <f>(S80+J80)*V80</f>
        <v>0</v>
      </c>
      <c r="X80" s="396"/>
      <c r="Y80" s="222"/>
      <c r="Z80" s="196"/>
    </row>
    <row r="81" spans="1:26" s="232" customFormat="1">
      <c r="A81" s="236"/>
      <c r="B81" s="451"/>
      <c r="C81" s="203"/>
      <c r="D81" s="188" t="e">
        <f>CONCATENATE(VLOOKUP($C81,tPerDiemTable,2,FALSE),", ",VLOOKUP($C81,tPerDiemTable,3,FALSE),"; ",TEXT(VLOOKUP($C81,tPerDiemTable,5,FALSE),"mmm d"),"-",TEXT(VLOOKUP($C81,tPerDiemTable,6,FALSE),"mmm d"))</f>
        <v>#N/A</v>
      </c>
      <c r="E81" s="239"/>
      <c r="F81" s="240"/>
      <c r="G81" s="240"/>
      <c r="H81" s="240"/>
      <c r="I81" s="240"/>
      <c r="J81" s="407">
        <f>H81*I81</f>
        <v>0</v>
      </c>
      <c r="K81" s="199"/>
      <c r="L81" s="202"/>
      <c r="M81" s="199"/>
      <c r="N81" s="200"/>
      <c r="O81" s="201"/>
      <c r="P81" s="201"/>
      <c r="Q81" s="201"/>
      <c r="R81" s="202"/>
      <c r="S81" s="403">
        <f>(SUM(M81:N81)*L81)+(SUM(O81:Q81)*L81*R81)</f>
        <v>0</v>
      </c>
      <c r="T81" s="189" t="e">
        <f>IF(((O81/$B$1)&gt;(VLOOKUP($C81,tPerDiemTable,8,FALSE))),"EXCEEDS","OK")</f>
        <v>#N/A</v>
      </c>
      <c r="U81" s="192" t="e">
        <f>IF(((P81/$B$1)&gt;(VLOOKUP($C81,tPerDiemTable,12,FALSE))),"EXCEEDS","OK")</f>
        <v>#N/A</v>
      </c>
      <c r="V81" s="408">
        <v>1</v>
      </c>
      <c r="W81" s="405"/>
      <c r="X81" s="396"/>
      <c r="Y81" s="222"/>
      <c r="Z81" s="196"/>
    </row>
    <row r="82" spans="1:26" s="232" customFormat="1">
      <c r="A82" s="282"/>
      <c r="B82" s="452"/>
      <c r="C82" s="260"/>
      <c r="D82" s="223"/>
      <c r="E82" s="239"/>
      <c r="F82" s="240"/>
      <c r="G82" s="240"/>
      <c r="H82" s="240"/>
      <c r="I82" s="240"/>
      <c r="J82" s="407"/>
      <c r="K82" s="245"/>
      <c r="L82" s="248"/>
      <c r="M82" s="245"/>
      <c r="N82" s="246"/>
      <c r="O82" s="247"/>
      <c r="P82" s="247"/>
      <c r="Q82" s="247"/>
      <c r="R82" s="248"/>
      <c r="S82" s="403"/>
      <c r="T82" s="189"/>
      <c r="U82" s="192"/>
      <c r="V82" s="263"/>
      <c r="W82" s="405"/>
      <c r="X82" s="396"/>
      <c r="Y82" s="222"/>
      <c r="Z82" s="196"/>
    </row>
    <row r="83" spans="1:26" s="186" customFormat="1">
      <c r="A83" s="244"/>
      <c r="B83" s="449"/>
      <c r="C83" s="260"/>
      <c r="D83" s="223"/>
      <c r="E83" s="239"/>
      <c r="F83" s="240"/>
      <c r="G83" s="240"/>
      <c r="H83" s="240"/>
      <c r="I83" s="240"/>
      <c r="J83" s="407">
        <f>H83*I83</f>
        <v>0</v>
      </c>
      <c r="K83" s="245"/>
      <c r="L83" s="248"/>
      <c r="M83" s="245"/>
      <c r="N83" s="246"/>
      <c r="O83" s="247"/>
      <c r="P83" s="247"/>
      <c r="Q83" s="247"/>
      <c r="R83" s="248"/>
      <c r="S83" s="223"/>
      <c r="T83" s="223"/>
      <c r="U83" s="224"/>
      <c r="V83" s="263"/>
      <c r="W83" s="405"/>
      <c r="X83" s="396"/>
      <c r="Y83" s="222"/>
      <c r="Z83" s="196"/>
    </row>
    <row r="84" spans="1:26" s="186" customFormat="1">
      <c r="A84" s="254" t="s">
        <v>5</v>
      </c>
      <c r="B84" s="450"/>
      <c r="C84" s="261"/>
      <c r="D84" s="229"/>
      <c r="E84" s="264"/>
      <c r="F84" s="255"/>
      <c r="G84" s="255"/>
      <c r="H84" s="255"/>
      <c r="I84" s="255"/>
      <c r="J84" s="404">
        <f>SUBTOTAL(9,J81:J83)</f>
        <v>0</v>
      </c>
      <c r="K84" s="256"/>
      <c r="L84" s="259"/>
      <c r="M84" s="256"/>
      <c r="N84" s="257"/>
      <c r="O84" s="258"/>
      <c r="P84" s="258"/>
      <c r="Q84" s="258"/>
      <c r="R84" s="259"/>
      <c r="S84" s="191">
        <f>SUBTOTAL(9,S81:S83)</f>
        <v>0</v>
      </c>
      <c r="T84" s="229"/>
      <c r="U84" s="230"/>
      <c r="V84" s="409">
        <f>SUBTOTAL(9,V81:V83)</f>
        <v>1</v>
      </c>
      <c r="W84" s="406">
        <f>(S84+J84)*V84</f>
        <v>0</v>
      </c>
      <c r="X84" s="396"/>
      <c r="Y84" s="222"/>
      <c r="Z84" s="196"/>
    </row>
    <row r="85" spans="1:26" s="232" customFormat="1">
      <c r="A85" s="236"/>
      <c r="B85" s="451"/>
      <c r="C85" s="203"/>
      <c r="D85" s="188" t="e">
        <f>CONCATENATE(VLOOKUP($C85,tPerDiemTable,2,FALSE),", ",VLOOKUP($C85,tPerDiemTable,3,FALSE),"; ",TEXT(VLOOKUP($C85,tPerDiemTable,5,FALSE),"mmm d"),"-",TEXT(VLOOKUP($C85,tPerDiemTable,6,FALSE),"mmm d"))</f>
        <v>#N/A</v>
      </c>
      <c r="E85" s="239"/>
      <c r="F85" s="240"/>
      <c r="G85" s="240"/>
      <c r="H85" s="240"/>
      <c r="I85" s="240"/>
      <c r="J85" s="407">
        <f>H85*I85</f>
        <v>0</v>
      </c>
      <c r="K85" s="199"/>
      <c r="L85" s="202"/>
      <c r="M85" s="199"/>
      <c r="N85" s="200"/>
      <c r="O85" s="201"/>
      <c r="P85" s="201"/>
      <c r="Q85" s="201"/>
      <c r="R85" s="202"/>
      <c r="S85" s="403">
        <f>(SUM(M85:N85)*L85)+(SUM(O85:Q85)*L85*R85)</f>
        <v>0</v>
      </c>
      <c r="T85" s="189" t="e">
        <f>IF(((O85/$B$1)&gt;(VLOOKUP($C85,tPerDiemTable,8,FALSE))),"EXCEEDS","OK")</f>
        <v>#N/A</v>
      </c>
      <c r="U85" s="192" t="e">
        <f>IF(((P85/$B$1)&gt;(VLOOKUP($C85,tPerDiemTable,12,FALSE))),"EXCEEDS","OK")</f>
        <v>#N/A</v>
      </c>
      <c r="V85" s="408">
        <v>1</v>
      </c>
      <c r="W85" s="405"/>
      <c r="X85" s="396"/>
      <c r="Y85" s="222"/>
      <c r="Z85" s="196"/>
    </row>
    <row r="86" spans="1:26" s="232" customFormat="1">
      <c r="A86" s="282"/>
      <c r="B86" s="452"/>
      <c r="C86" s="260"/>
      <c r="D86" s="223"/>
      <c r="E86" s="239"/>
      <c r="F86" s="240"/>
      <c r="G86" s="240"/>
      <c r="H86" s="240"/>
      <c r="I86" s="240"/>
      <c r="J86" s="407"/>
      <c r="K86" s="245"/>
      <c r="L86" s="248"/>
      <c r="M86" s="245"/>
      <c r="N86" s="246"/>
      <c r="O86" s="247"/>
      <c r="P86" s="247"/>
      <c r="Q86" s="247"/>
      <c r="R86" s="248"/>
      <c r="S86" s="403"/>
      <c r="T86" s="189"/>
      <c r="U86" s="192"/>
      <c r="V86" s="263"/>
      <c r="W86" s="405"/>
      <c r="X86" s="396"/>
      <c r="Y86" s="222"/>
      <c r="Z86" s="196"/>
    </row>
    <row r="87" spans="1:26" s="186" customFormat="1">
      <c r="A87" s="244"/>
      <c r="B87" s="449"/>
      <c r="C87" s="260"/>
      <c r="D87" s="223"/>
      <c r="E87" s="239"/>
      <c r="F87" s="240"/>
      <c r="G87" s="240"/>
      <c r="H87" s="240"/>
      <c r="I87" s="240"/>
      <c r="J87" s="407">
        <f>H87*I87</f>
        <v>0</v>
      </c>
      <c r="K87" s="245"/>
      <c r="L87" s="248"/>
      <c r="M87" s="245"/>
      <c r="N87" s="246"/>
      <c r="O87" s="247"/>
      <c r="P87" s="247"/>
      <c r="Q87" s="247"/>
      <c r="R87" s="248"/>
      <c r="S87" s="223"/>
      <c r="T87" s="223"/>
      <c r="U87" s="224"/>
      <c r="V87" s="263"/>
      <c r="W87" s="405"/>
      <c r="X87" s="396"/>
      <c r="Y87" s="222"/>
      <c r="Z87" s="196"/>
    </row>
    <row r="88" spans="1:26" s="186" customFormat="1">
      <c r="A88" s="254" t="s">
        <v>5</v>
      </c>
      <c r="B88" s="450"/>
      <c r="C88" s="261"/>
      <c r="D88" s="229"/>
      <c r="E88" s="264"/>
      <c r="F88" s="255"/>
      <c r="G88" s="255"/>
      <c r="H88" s="255"/>
      <c r="I88" s="255"/>
      <c r="J88" s="404">
        <f>SUBTOTAL(9,J85:J87)</f>
        <v>0</v>
      </c>
      <c r="K88" s="256"/>
      <c r="L88" s="259"/>
      <c r="M88" s="256"/>
      <c r="N88" s="257"/>
      <c r="O88" s="258"/>
      <c r="P88" s="258"/>
      <c r="Q88" s="258"/>
      <c r="R88" s="259"/>
      <c r="S88" s="191">
        <f>SUBTOTAL(9,S85:S87)</f>
        <v>0</v>
      </c>
      <c r="T88" s="229"/>
      <c r="U88" s="230"/>
      <c r="V88" s="409">
        <f>SUBTOTAL(9,V85:V87)</f>
        <v>1</v>
      </c>
      <c r="W88" s="406">
        <f>(S88+J88)*V88</f>
        <v>0</v>
      </c>
      <c r="X88" s="396"/>
      <c r="Y88" s="222"/>
      <c r="Z88" s="196"/>
    </row>
    <row r="89" spans="1:26" s="186" customFormat="1">
      <c r="A89" s="236"/>
      <c r="B89" s="451"/>
      <c r="C89" s="203"/>
      <c r="D89" s="188" t="e">
        <f>CONCATENATE(VLOOKUP($C89,tPerDiemTable,2,FALSE),", ",VLOOKUP($C89,tPerDiemTable,3,FALSE),"; ",TEXT(VLOOKUP($C89,tPerDiemTable,5,FALSE),"mmm d"),"-",TEXT(VLOOKUP($C89,tPerDiemTable,6,FALSE),"mmm d"))</f>
        <v>#N/A</v>
      </c>
      <c r="E89" s="239"/>
      <c r="F89" s="240"/>
      <c r="G89" s="240"/>
      <c r="H89" s="240"/>
      <c r="I89" s="240"/>
      <c r="J89" s="407">
        <f>H89*I89</f>
        <v>0</v>
      </c>
      <c r="K89" s="199"/>
      <c r="L89" s="202"/>
      <c r="M89" s="199"/>
      <c r="N89" s="200"/>
      <c r="O89" s="201"/>
      <c r="P89" s="201"/>
      <c r="Q89" s="201"/>
      <c r="R89" s="202"/>
      <c r="S89" s="403">
        <f>(SUM(M89:N89)*L89)+(SUM(O89:Q89)*L89*R89)</f>
        <v>0</v>
      </c>
      <c r="T89" s="189" t="e">
        <f>IF(((O89/$B$1)&gt;(VLOOKUP($C89,tPerDiemTable,8,FALSE))),"EXCEEDS","OK")</f>
        <v>#N/A</v>
      </c>
      <c r="U89" s="192" t="e">
        <f>IF(((P89/$B$1)&gt;(VLOOKUP($C89,tPerDiemTable,12,FALSE))),"EXCEEDS","OK")</f>
        <v>#N/A</v>
      </c>
      <c r="V89" s="408">
        <v>1</v>
      </c>
      <c r="W89" s="405"/>
      <c r="X89" s="396"/>
      <c r="Y89" s="222"/>
      <c r="Z89" s="196"/>
    </row>
    <row r="90" spans="1:26" s="186" customFormat="1">
      <c r="A90" s="282"/>
      <c r="B90" s="452"/>
      <c r="C90" s="260"/>
      <c r="D90" s="223"/>
      <c r="E90" s="239"/>
      <c r="F90" s="240"/>
      <c r="G90" s="240"/>
      <c r="H90" s="240"/>
      <c r="I90" s="240"/>
      <c r="J90" s="407">
        <f>H90*I90</f>
        <v>0</v>
      </c>
      <c r="K90" s="245"/>
      <c r="L90" s="248"/>
      <c r="M90" s="245"/>
      <c r="N90" s="246"/>
      <c r="O90" s="247"/>
      <c r="P90" s="247"/>
      <c r="Q90" s="247"/>
      <c r="R90" s="248"/>
      <c r="S90" s="403">
        <f>(SUM(M90:N90)*L90)+(SUM(O90:Q90)*L90*R90)</f>
        <v>0</v>
      </c>
      <c r="T90" s="189"/>
      <c r="U90" s="192"/>
      <c r="V90" s="263"/>
      <c r="W90" s="405"/>
      <c r="X90" s="396"/>
      <c r="Y90" s="222"/>
      <c r="Z90" s="196"/>
    </row>
    <row r="91" spans="1:26" s="186" customFormat="1">
      <c r="A91" s="244"/>
      <c r="B91" s="449"/>
      <c r="C91" s="260"/>
      <c r="D91" s="223"/>
      <c r="E91" s="239"/>
      <c r="F91" s="240"/>
      <c r="G91" s="240"/>
      <c r="H91" s="240"/>
      <c r="I91" s="240"/>
      <c r="J91" s="407">
        <f t="shared" ref="J91" si="15">H91*I91</f>
        <v>0</v>
      </c>
      <c r="K91" s="245"/>
      <c r="L91" s="248"/>
      <c r="M91" s="245"/>
      <c r="N91" s="246"/>
      <c r="O91" s="247"/>
      <c r="P91" s="247"/>
      <c r="Q91" s="247"/>
      <c r="R91" s="248"/>
      <c r="S91" s="223"/>
      <c r="T91" s="223"/>
      <c r="U91" s="224"/>
      <c r="V91" s="263"/>
      <c r="W91" s="405"/>
      <c r="X91" s="396"/>
      <c r="Y91" s="222"/>
      <c r="Z91" s="196"/>
    </row>
    <row r="92" spans="1:26" s="186" customFormat="1" ht="15.75" thickBot="1">
      <c r="A92" s="249" t="s">
        <v>5</v>
      </c>
      <c r="B92" s="454"/>
      <c r="C92" s="262"/>
      <c r="D92" s="225"/>
      <c r="E92" s="411"/>
      <c r="F92" s="225"/>
      <c r="G92" s="225"/>
      <c r="H92" s="225"/>
      <c r="I92" s="225"/>
      <c r="J92" s="412">
        <f>SUBTOTAL(9,J89:J91)</f>
        <v>0</v>
      </c>
      <c r="K92" s="250"/>
      <c r="L92" s="253"/>
      <c r="M92" s="250"/>
      <c r="N92" s="251"/>
      <c r="O92" s="252"/>
      <c r="P92" s="252"/>
      <c r="Q92" s="252"/>
      <c r="R92" s="253"/>
      <c r="S92" s="190">
        <f>SUBTOTAL(9,S89:S91)</f>
        <v>0</v>
      </c>
      <c r="T92" s="225"/>
      <c r="U92" s="226"/>
      <c r="V92" s="413">
        <f>SUBTOTAL(9,V89:V91)</f>
        <v>1</v>
      </c>
      <c r="W92" s="414">
        <f>(S92+J92)*V92</f>
        <v>0</v>
      </c>
      <c r="X92" s="415"/>
      <c r="Y92" s="227"/>
      <c r="Z92" s="197"/>
    </row>
    <row r="93" spans="1:26" s="185" customFormat="1" ht="15.75" thickBot="1">
      <c r="A93" s="378" t="s">
        <v>2384</v>
      </c>
      <c r="B93" s="455"/>
      <c r="C93" s="416"/>
      <c r="D93" s="416"/>
      <c r="E93" s="423"/>
      <c r="F93" s="422"/>
      <c r="G93" s="422"/>
      <c r="H93" s="422"/>
      <c r="I93" s="422"/>
      <c r="J93" s="424">
        <f>SUBTOTAL(9,J5:J92)</f>
        <v>0</v>
      </c>
      <c r="K93" s="416"/>
      <c r="L93" s="417"/>
      <c r="M93" s="418"/>
      <c r="N93" s="419"/>
      <c r="O93" s="420"/>
      <c r="P93" s="420"/>
      <c r="Q93" s="420"/>
      <c r="R93" s="417"/>
      <c r="S93" s="421">
        <f>SUBTOTAL(9,S5:S92)</f>
        <v>0</v>
      </c>
      <c r="T93" s="422"/>
      <c r="U93" s="379"/>
      <c r="V93" s="425"/>
      <c r="W93" s="426">
        <f>SUM(W5:W92)</f>
        <v>0</v>
      </c>
      <c r="X93" s="427"/>
      <c r="Y93" s="428"/>
      <c r="Z93" s="429"/>
    </row>
    <row r="94" spans="1:26" ht="15.75" thickBot="1">
      <c r="C94" s="186"/>
      <c r="D94" s="212"/>
      <c r="E94" s="186"/>
      <c r="G94" s="186"/>
      <c r="H94" s="186"/>
      <c r="I94" s="186"/>
      <c r="J94" s="186"/>
      <c r="K94" s="186"/>
      <c r="U94" s="265"/>
      <c r="V94" s="213"/>
      <c r="W94" s="177"/>
    </row>
    <row r="95" spans="1:26" ht="15.75" thickBot="1">
      <c r="A95" s="381" t="s">
        <v>3749</v>
      </c>
      <c r="B95" s="382"/>
      <c r="C95" s="382"/>
      <c r="D95" s="382"/>
      <c r="E95" s="383"/>
      <c r="F95" s="537" t="s">
        <v>2355</v>
      </c>
      <c r="G95" s="538"/>
      <c r="H95" s="538"/>
      <c r="I95" s="538"/>
      <c r="J95" s="538"/>
      <c r="K95" s="538"/>
      <c r="L95" s="538"/>
      <c r="M95" s="539"/>
      <c r="S95" s="179"/>
      <c r="T95" s="179"/>
      <c r="W95" s="177"/>
    </row>
    <row r="96" spans="1:26" ht="60.75" thickBot="1">
      <c r="A96" s="331" t="s">
        <v>2377</v>
      </c>
      <c r="B96" s="520" t="s">
        <v>3772</v>
      </c>
      <c r="C96" s="330" t="s">
        <v>2381</v>
      </c>
      <c r="D96" s="330" t="s">
        <v>2382</v>
      </c>
      <c r="E96" s="233" t="s">
        <v>2370</v>
      </c>
      <c r="F96" s="563" t="s">
        <v>3728</v>
      </c>
      <c r="G96" s="564"/>
      <c r="H96" s="565" t="s">
        <v>1223</v>
      </c>
      <c r="I96" s="566"/>
      <c r="J96" s="564"/>
      <c r="K96" s="557" t="s">
        <v>3729</v>
      </c>
      <c r="L96" s="558"/>
      <c r="M96" s="559"/>
      <c r="U96" s="179"/>
      <c r="V96" s="179"/>
      <c r="W96" s="177"/>
    </row>
    <row r="97" spans="1:23">
      <c r="A97" s="384" t="s">
        <v>3737</v>
      </c>
      <c r="B97" s="385"/>
      <c r="C97" s="385"/>
      <c r="D97" s="385"/>
      <c r="E97" s="386"/>
      <c r="F97" s="551"/>
      <c r="G97" s="552"/>
      <c r="H97" s="555"/>
      <c r="I97" s="556"/>
      <c r="J97" s="552"/>
      <c r="K97" s="560"/>
      <c r="L97" s="561"/>
      <c r="M97" s="562"/>
      <c r="U97" s="178"/>
      <c r="V97" s="213"/>
      <c r="W97" s="177"/>
    </row>
    <row r="98" spans="1:23">
      <c r="A98" s="237"/>
      <c r="B98" s="238"/>
      <c r="C98" s="284"/>
      <c r="D98" s="285"/>
      <c r="E98" s="175">
        <f>C98*D98</f>
        <v>0</v>
      </c>
      <c r="F98" s="543"/>
      <c r="G98" s="542"/>
      <c r="H98" s="540"/>
      <c r="I98" s="541"/>
      <c r="J98" s="542"/>
      <c r="K98" s="269"/>
      <c r="L98" s="270"/>
      <c r="M98" s="271"/>
      <c r="U98" s="178"/>
      <c r="V98" s="213"/>
      <c r="W98" s="177"/>
    </row>
    <row r="99" spans="1:23">
      <c r="A99" s="237"/>
      <c r="B99" s="238"/>
      <c r="C99" s="284"/>
      <c r="D99" s="285"/>
      <c r="E99" s="175">
        <f t="shared" ref="E99:E100" si="16">C99*D99</f>
        <v>0</v>
      </c>
      <c r="F99" s="543"/>
      <c r="G99" s="542"/>
      <c r="H99" s="540"/>
      <c r="I99" s="541"/>
      <c r="J99" s="542"/>
      <c r="K99" s="269"/>
      <c r="L99" s="270"/>
      <c r="M99" s="271"/>
      <c r="U99" s="178"/>
      <c r="V99" s="213"/>
      <c r="W99" s="174"/>
    </row>
    <row r="100" spans="1:23">
      <c r="A100" s="237"/>
      <c r="B100" s="238"/>
      <c r="C100" s="284"/>
      <c r="D100" s="285"/>
      <c r="E100" s="175">
        <f t="shared" si="16"/>
        <v>0</v>
      </c>
      <c r="F100" s="543"/>
      <c r="G100" s="542"/>
      <c r="H100" s="540"/>
      <c r="I100" s="541"/>
      <c r="J100" s="542"/>
      <c r="K100" s="269"/>
      <c r="L100" s="270"/>
      <c r="M100" s="271"/>
      <c r="U100" s="178"/>
      <c r="V100" s="213"/>
      <c r="W100" s="177"/>
    </row>
    <row r="101" spans="1:23">
      <c r="A101" s="237"/>
      <c r="B101" s="238"/>
      <c r="C101" s="241"/>
      <c r="D101" s="242"/>
      <c r="E101" s="175">
        <f t="shared" ref="E101:E108" si="17">C101*D101</f>
        <v>0</v>
      </c>
      <c r="F101" s="543"/>
      <c r="G101" s="542"/>
      <c r="H101" s="540"/>
      <c r="I101" s="541"/>
      <c r="J101" s="542"/>
      <c r="K101" s="269"/>
      <c r="L101" s="270"/>
      <c r="M101" s="271"/>
      <c r="U101" s="178"/>
      <c r="V101" s="176"/>
      <c r="W101" s="177"/>
    </row>
    <row r="102" spans="1:23">
      <c r="A102" s="237"/>
      <c r="B102" s="238"/>
      <c r="C102" s="241"/>
      <c r="D102" s="242"/>
      <c r="E102" s="175">
        <f t="shared" ref="E102:E104" si="18">C102*D102</f>
        <v>0</v>
      </c>
      <c r="F102" s="543"/>
      <c r="G102" s="542"/>
      <c r="H102" s="540"/>
      <c r="I102" s="541"/>
      <c r="J102" s="542"/>
      <c r="K102" s="269"/>
      <c r="L102" s="270"/>
      <c r="M102" s="271"/>
      <c r="U102" s="178"/>
      <c r="V102" s="176"/>
      <c r="W102" s="177"/>
    </row>
    <row r="103" spans="1:23">
      <c r="A103" s="237"/>
      <c r="B103" s="238"/>
      <c r="C103" s="241"/>
      <c r="D103" s="242"/>
      <c r="E103" s="175">
        <f t="shared" si="18"/>
        <v>0</v>
      </c>
      <c r="F103" s="543"/>
      <c r="G103" s="542"/>
      <c r="H103" s="540"/>
      <c r="I103" s="541"/>
      <c r="J103" s="542"/>
      <c r="K103" s="269"/>
      <c r="L103" s="270"/>
      <c r="M103" s="271"/>
      <c r="U103" s="178"/>
      <c r="V103" s="176"/>
      <c r="W103" s="177"/>
    </row>
    <row r="104" spans="1:23">
      <c r="A104" s="237"/>
      <c r="B104" s="238"/>
      <c r="C104" s="241"/>
      <c r="D104" s="242"/>
      <c r="E104" s="175">
        <f t="shared" si="18"/>
        <v>0</v>
      </c>
      <c r="F104" s="543"/>
      <c r="G104" s="542"/>
      <c r="H104" s="540"/>
      <c r="I104" s="541"/>
      <c r="J104" s="542"/>
      <c r="K104" s="269"/>
      <c r="L104" s="270"/>
      <c r="M104" s="271"/>
      <c r="U104" s="178"/>
      <c r="V104" s="176"/>
      <c r="W104" s="177"/>
    </row>
    <row r="105" spans="1:23">
      <c r="A105" s="237"/>
      <c r="B105" s="238"/>
      <c r="C105" s="241"/>
      <c r="D105" s="242"/>
      <c r="E105" s="175">
        <f>C105*D105</f>
        <v>0</v>
      </c>
      <c r="F105" s="543"/>
      <c r="G105" s="542"/>
      <c r="H105" s="540"/>
      <c r="I105" s="541"/>
      <c r="J105" s="542"/>
      <c r="K105" s="269"/>
      <c r="L105" s="270"/>
      <c r="M105" s="271"/>
      <c r="U105" s="178"/>
      <c r="V105" s="176"/>
      <c r="W105" s="177"/>
    </row>
    <row r="106" spans="1:23">
      <c r="A106" s="237"/>
      <c r="B106" s="238"/>
      <c r="C106" s="241"/>
      <c r="D106" s="242"/>
      <c r="E106" s="175">
        <f t="shared" si="17"/>
        <v>0</v>
      </c>
      <c r="F106" s="543"/>
      <c r="G106" s="542"/>
      <c r="H106" s="540"/>
      <c r="I106" s="541"/>
      <c r="J106" s="542"/>
      <c r="K106" s="269"/>
      <c r="L106" s="270"/>
      <c r="M106" s="271"/>
      <c r="U106" s="178"/>
      <c r="V106" s="176"/>
      <c r="W106" s="177"/>
    </row>
    <row r="107" spans="1:23">
      <c r="A107" s="237"/>
      <c r="B107" s="238"/>
      <c r="C107" s="241"/>
      <c r="D107" s="242"/>
      <c r="E107" s="175">
        <f t="shared" si="17"/>
        <v>0</v>
      </c>
      <c r="F107" s="543"/>
      <c r="G107" s="542"/>
      <c r="H107" s="540"/>
      <c r="I107" s="541"/>
      <c r="J107" s="542"/>
      <c r="K107" s="269"/>
      <c r="L107" s="270"/>
      <c r="M107" s="271"/>
      <c r="U107" s="178"/>
      <c r="V107" s="176"/>
      <c r="W107" s="177"/>
    </row>
    <row r="108" spans="1:23">
      <c r="A108" s="237"/>
      <c r="B108" s="238"/>
      <c r="C108" s="241"/>
      <c r="D108" s="242"/>
      <c r="E108" s="175">
        <f t="shared" si="17"/>
        <v>0</v>
      </c>
      <c r="F108" s="543"/>
      <c r="G108" s="542"/>
      <c r="H108" s="540"/>
      <c r="I108" s="541"/>
      <c r="J108" s="542"/>
      <c r="K108" s="269"/>
      <c r="L108" s="270"/>
      <c r="M108" s="271"/>
      <c r="U108" s="178"/>
      <c r="V108" s="176"/>
      <c r="W108" s="177"/>
    </row>
    <row r="109" spans="1:23">
      <c r="A109" s="237"/>
      <c r="B109" s="238"/>
      <c r="C109" s="241"/>
      <c r="D109" s="242"/>
      <c r="E109" s="175">
        <f>C109*D109</f>
        <v>0</v>
      </c>
      <c r="F109" s="543"/>
      <c r="G109" s="542"/>
      <c r="H109" s="540"/>
      <c r="I109" s="541"/>
      <c r="J109" s="542"/>
      <c r="K109" s="269"/>
      <c r="L109" s="270"/>
      <c r="M109" s="271"/>
      <c r="U109" s="178"/>
      <c r="V109" s="176"/>
      <c r="W109" s="177"/>
    </row>
    <row r="110" spans="1:23">
      <c r="A110" s="388" t="s">
        <v>3750</v>
      </c>
      <c r="B110" s="387"/>
      <c r="C110" s="387"/>
      <c r="D110" s="387"/>
      <c r="E110" s="389"/>
      <c r="F110" s="543"/>
      <c r="G110" s="542"/>
      <c r="H110" s="540"/>
      <c r="I110" s="541"/>
      <c r="J110" s="542"/>
      <c r="K110" s="269"/>
      <c r="L110" s="270"/>
      <c r="M110" s="271"/>
      <c r="U110" s="178"/>
      <c r="V110" s="176"/>
      <c r="W110" s="177"/>
    </row>
    <row r="111" spans="1:23">
      <c r="A111" s="237"/>
      <c r="B111" s="238"/>
      <c r="C111" s="241"/>
      <c r="D111" s="242"/>
      <c r="E111" s="175">
        <f t="shared" ref="E111:E122" si="19">C111*D111</f>
        <v>0</v>
      </c>
      <c r="F111" s="543"/>
      <c r="G111" s="542"/>
      <c r="H111" s="540"/>
      <c r="I111" s="541"/>
      <c r="J111" s="542"/>
      <c r="K111" s="269"/>
      <c r="L111" s="270"/>
      <c r="M111" s="271"/>
      <c r="U111" s="178"/>
      <c r="V111" s="176"/>
      <c r="W111" s="177"/>
    </row>
    <row r="112" spans="1:23">
      <c r="A112" s="237"/>
      <c r="B112" s="238"/>
      <c r="C112" s="284"/>
      <c r="D112" s="285"/>
      <c r="E112" s="175">
        <f t="shared" si="19"/>
        <v>0</v>
      </c>
      <c r="F112" s="543"/>
      <c r="G112" s="542"/>
      <c r="H112" s="540"/>
      <c r="I112" s="541"/>
      <c r="J112" s="542"/>
      <c r="K112" s="269"/>
      <c r="L112" s="270"/>
      <c r="M112" s="271"/>
      <c r="U112" s="178"/>
      <c r="V112" s="213"/>
      <c r="W112" s="177"/>
    </row>
    <row r="113" spans="1:23">
      <c r="A113" s="237"/>
      <c r="B113" s="238"/>
      <c r="C113" s="241"/>
      <c r="D113" s="242"/>
      <c r="E113" s="175">
        <f t="shared" si="19"/>
        <v>0</v>
      </c>
      <c r="F113" s="543"/>
      <c r="G113" s="542"/>
      <c r="H113" s="540"/>
      <c r="I113" s="541"/>
      <c r="J113" s="542"/>
      <c r="K113" s="269"/>
      <c r="L113" s="270"/>
      <c r="M113" s="271"/>
      <c r="U113" s="178"/>
      <c r="V113" s="176"/>
      <c r="W113" s="177"/>
    </row>
    <row r="114" spans="1:23">
      <c r="A114" s="237"/>
      <c r="B114" s="238"/>
      <c r="C114" s="241"/>
      <c r="D114" s="242"/>
      <c r="E114" s="175">
        <f t="shared" ref="E114:E117" si="20">C114*D114</f>
        <v>0</v>
      </c>
      <c r="F114" s="543"/>
      <c r="G114" s="542"/>
      <c r="H114" s="540"/>
      <c r="I114" s="541"/>
      <c r="J114" s="542"/>
      <c r="K114" s="269"/>
      <c r="L114" s="270"/>
      <c r="M114" s="271"/>
      <c r="U114" s="178"/>
      <c r="V114" s="176"/>
      <c r="W114" s="177"/>
    </row>
    <row r="115" spans="1:23">
      <c r="A115" s="237"/>
      <c r="B115" s="238"/>
      <c r="C115" s="241"/>
      <c r="D115" s="242"/>
      <c r="E115" s="175">
        <f t="shared" si="20"/>
        <v>0</v>
      </c>
      <c r="F115" s="543"/>
      <c r="G115" s="542"/>
      <c r="H115" s="540"/>
      <c r="I115" s="541"/>
      <c r="J115" s="542"/>
      <c r="K115" s="269"/>
      <c r="L115" s="270"/>
      <c r="M115" s="271"/>
      <c r="U115" s="178"/>
      <c r="V115" s="176"/>
      <c r="W115" s="177"/>
    </row>
    <row r="116" spans="1:23">
      <c r="A116" s="237"/>
      <c r="B116" s="238"/>
      <c r="C116" s="241"/>
      <c r="D116" s="242"/>
      <c r="E116" s="175">
        <f t="shared" si="20"/>
        <v>0</v>
      </c>
      <c r="F116" s="543"/>
      <c r="G116" s="542"/>
      <c r="H116" s="540"/>
      <c r="I116" s="541"/>
      <c r="J116" s="542"/>
      <c r="K116" s="269"/>
      <c r="L116" s="270"/>
      <c r="M116" s="271"/>
      <c r="U116" s="178"/>
      <c r="V116" s="176"/>
      <c r="W116" s="177"/>
    </row>
    <row r="117" spans="1:23">
      <c r="A117" s="237"/>
      <c r="B117" s="238"/>
      <c r="C117" s="241"/>
      <c r="D117" s="242"/>
      <c r="E117" s="175">
        <f t="shared" si="20"/>
        <v>0</v>
      </c>
      <c r="F117" s="543"/>
      <c r="G117" s="542"/>
      <c r="H117" s="540"/>
      <c r="I117" s="541"/>
      <c r="J117" s="542"/>
      <c r="K117" s="269"/>
      <c r="L117" s="270"/>
      <c r="M117" s="271"/>
      <c r="U117" s="178"/>
      <c r="V117" s="176"/>
      <c r="W117" s="177"/>
    </row>
    <row r="118" spans="1:23">
      <c r="A118" s="237"/>
      <c r="B118" s="238"/>
      <c r="C118" s="241"/>
      <c r="D118" s="242"/>
      <c r="E118" s="175">
        <f t="shared" si="19"/>
        <v>0</v>
      </c>
      <c r="F118" s="543"/>
      <c r="G118" s="542"/>
      <c r="H118" s="540"/>
      <c r="I118" s="541"/>
      <c r="J118" s="542"/>
      <c r="K118" s="269"/>
      <c r="L118" s="270"/>
      <c r="M118" s="271"/>
      <c r="U118" s="178"/>
      <c r="V118" s="176"/>
      <c r="W118" s="177"/>
    </row>
    <row r="119" spans="1:23">
      <c r="A119" s="237"/>
      <c r="B119" s="238"/>
      <c r="C119" s="241"/>
      <c r="D119" s="242"/>
      <c r="E119" s="175">
        <f t="shared" si="19"/>
        <v>0</v>
      </c>
      <c r="F119" s="543"/>
      <c r="G119" s="542"/>
      <c r="H119" s="540"/>
      <c r="I119" s="541"/>
      <c r="J119" s="542"/>
      <c r="K119" s="269"/>
      <c r="L119" s="270"/>
      <c r="M119" s="271"/>
      <c r="U119" s="178"/>
      <c r="V119" s="176"/>
      <c r="W119" s="177"/>
    </row>
    <row r="120" spans="1:23">
      <c r="A120" s="237"/>
      <c r="B120" s="238"/>
      <c r="C120" s="241"/>
      <c r="D120" s="242"/>
      <c r="E120" s="175">
        <f t="shared" si="19"/>
        <v>0</v>
      </c>
      <c r="F120" s="543"/>
      <c r="G120" s="542"/>
      <c r="H120" s="540"/>
      <c r="I120" s="541"/>
      <c r="J120" s="542"/>
      <c r="K120" s="269"/>
      <c r="L120" s="270"/>
      <c r="M120" s="271"/>
      <c r="U120" s="178"/>
      <c r="V120" s="176"/>
      <c r="W120" s="177"/>
    </row>
    <row r="121" spans="1:23">
      <c r="A121" s="237"/>
      <c r="B121" s="238"/>
      <c r="C121" s="241"/>
      <c r="D121" s="242"/>
      <c r="E121" s="175">
        <f t="shared" si="19"/>
        <v>0</v>
      </c>
      <c r="F121" s="543"/>
      <c r="G121" s="542"/>
      <c r="H121" s="540"/>
      <c r="I121" s="541"/>
      <c r="J121" s="542"/>
      <c r="K121" s="269"/>
      <c r="L121" s="270"/>
      <c r="M121" s="271"/>
      <c r="U121" s="178"/>
      <c r="V121" s="176"/>
      <c r="W121" s="177"/>
    </row>
    <row r="122" spans="1:23" ht="15.75" thickBot="1">
      <c r="A122" s="237"/>
      <c r="B122" s="238"/>
      <c r="C122" s="241"/>
      <c r="D122" s="242"/>
      <c r="E122" s="243">
        <f t="shared" si="19"/>
        <v>0</v>
      </c>
      <c r="F122" s="547"/>
      <c r="G122" s="548"/>
      <c r="H122" s="549"/>
      <c r="I122" s="550"/>
      <c r="J122" s="548"/>
      <c r="K122" s="544"/>
      <c r="L122" s="545"/>
      <c r="M122" s="546"/>
      <c r="U122" s="178"/>
      <c r="V122" s="176"/>
      <c r="W122" s="177"/>
    </row>
    <row r="123" spans="1:23" ht="15.75" thickBot="1">
      <c r="A123" s="534" t="s">
        <v>2383</v>
      </c>
      <c r="B123" s="535"/>
      <c r="C123" s="535"/>
      <c r="D123" s="536"/>
      <c r="E123" s="401">
        <f>SUM(E98:E122)</f>
        <v>0</v>
      </c>
      <c r="F123" s="390"/>
      <c r="G123" s="402"/>
      <c r="H123" s="380"/>
      <c r="I123" s="380"/>
      <c r="J123" s="402"/>
      <c r="K123" s="380"/>
      <c r="L123" s="380"/>
      <c r="M123" s="391"/>
      <c r="S123" s="178"/>
      <c r="T123" s="176"/>
      <c r="W123" s="177"/>
    </row>
    <row r="124" spans="1:23">
      <c r="C124" s="186"/>
      <c r="D124" s="186"/>
      <c r="E124" s="186"/>
      <c r="G124" s="178"/>
      <c r="H124" s="234"/>
      <c r="K124" s="177"/>
      <c r="S124" s="178"/>
      <c r="W124" s="177"/>
    </row>
    <row r="125" spans="1:23">
      <c r="C125" s="186"/>
      <c r="D125" s="186"/>
      <c r="E125" s="186"/>
      <c r="G125" s="178"/>
      <c r="H125" s="234"/>
      <c r="K125" s="177"/>
      <c r="S125" s="178"/>
      <c r="W125" s="177"/>
    </row>
    <row r="126" spans="1:23">
      <c r="C126" s="186"/>
      <c r="D126" s="212"/>
      <c r="E126" s="186"/>
      <c r="F126" s="186"/>
      <c r="H126" s="178"/>
      <c r="I126" s="178"/>
      <c r="J126" s="234"/>
      <c r="K126" s="177"/>
      <c r="U126" s="178"/>
      <c r="W126" s="177"/>
    </row>
    <row r="127" spans="1:23">
      <c r="C127" s="186"/>
      <c r="D127" s="212"/>
      <c r="E127" s="212"/>
      <c r="F127" s="186"/>
      <c r="G127" s="186"/>
      <c r="I127" s="178"/>
      <c r="J127" s="178"/>
      <c r="K127" s="234"/>
      <c r="V127" s="178"/>
      <c r="W127" s="177"/>
    </row>
    <row r="128" spans="1:23">
      <c r="C128" s="186"/>
      <c r="D128" s="212"/>
      <c r="E128" s="212"/>
      <c r="F128" s="186"/>
      <c r="G128" s="186"/>
      <c r="I128" s="178"/>
      <c r="J128" s="178"/>
      <c r="K128" s="234"/>
      <c r="V128" s="178"/>
      <c r="W128" s="177"/>
    </row>
    <row r="129" spans="3:23">
      <c r="C129" s="186"/>
      <c r="D129" s="212"/>
      <c r="E129" s="212"/>
      <c r="F129" s="186"/>
      <c r="G129" s="186"/>
      <c r="I129" s="178"/>
      <c r="J129" s="178"/>
      <c r="K129" s="234"/>
      <c r="V129" s="178"/>
      <c r="W129" s="177"/>
    </row>
    <row r="130" spans="3:23">
      <c r="C130" s="186"/>
      <c r="D130" s="212"/>
      <c r="E130" s="212"/>
      <c r="F130" s="186"/>
      <c r="G130" s="186"/>
      <c r="I130" s="178"/>
      <c r="J130" s="178"/>
      <c r="K130" s="234"/>
      <c r="V130" s="178"/>
      <c r="W130" s="177"/>
    </row>
    <row r="131" spans="3:23">
      <c r="C131" s="186"/>
      <c r="D131" s="212"/>
      <c r="E131" s="212"/>
      <c r="F131" s="186"/>
      <c r="G131" s="186"/>
      <c r="I131" s="178"/>
      <c r="J131" s="178"/>
      <c r="K131" s="234"/>
      <c r="V131" s="178"/>
      <c r="W131" s="177"/>
    </row>
    <row r="132" spans="3:23">
      <c r="C132" s="186"/>
      <c r="D132" s="212"/>
      <c r="E132" s="212"/>
      <c r="F132" s="186"/>
      <c r="G132" s="186"/>
      <c r="I132" s="178"/>
      <c r="J132" s="178"/>
      <c r="K132" s="234"/>
      <c r="V132" s="178"/>
      <c r="W132" s="177"/>
    </row>
    <row r="133" spans="3:23">
      <c r="C133" s="186"/>
      <c r="D133" s="212"/>
      <c r="E133" s="212"/>
      <c r="F133" s="186"/>
      <c r="G133" s="186"/>
      <c r="I133" s="178"/>
      <c r="J133" s="178"/>
      <c r="K133" s="234"/>
      <c r="V133" s="178"/>
      <c r="W133" s="177"/>
    </row>
    <row r="134" spans="3:23">
      <c r="C134" s="186"/>
      <c r="D134" s="212"/>
      <c r="E134" s="212"/>
      <c r="F134" s="186"/>
      <c r="G134" s="186"/>
      <c r="I134" s="178"/>
      <c r="J134" s="178"/>
      <c r="K134" s="234"/>
      <c r="V134" s="178"/>
      <c r="W134" s="177"/>
    </row>
    <row r="135" spans="3:23">
      <c r="C135" s="186"/>
      <c r="D135" s="212"/>
      <c r="E135" s="212"/>
      <c r="F135" s="186"/>
      <c r="G135" s="186"/>
      <c r="I135" s="178"/>
      <c r="J135" s="178"/>
      <c r="K135" s="234"/>
      <c r="V135" s="178"/>
      <c r="W135" s="177"/>
    </row>
    <row r="136" spans="3:23">
      <c r="C136" s="186"/>
      <c r="D136" s="212"/>
      <c r="E136" s="212"/>
      <c r="F136" s="186"/>
      <c r="G136" s="186"/>
      <c r="I136" s="178"/>
      <c r="J136" s="178"/>
      <c r="K136" s="234"/>
      <c r="V136" s="178"/>
      <c r="W136" s="177"/>
    </row>
    <row r="137" spans="3:23">
      <c r="C137" s="186"/>
      <c r="D137" s="212"/>
      <c r="E137" s="212"/>
      <c r="F137" s="186"/>
      <c r="G137" s="186"/>
      <c r="I137" s="178"/>
      <c r="J137" s="178"/>
      <c r="K137" s="234"/>
      <c r="V137" s="178"/>
      <c r="W137" s="177"/>
    </row>
    <row r="138" spans="3:23">
      <c r="C138" s="186"/>
      <c r="D138" s="212"/>
      <c r="E138" s="212"/>
      <c r="F138" s="186"/>
      <c r="G138" s="186"/>
      <c r="I138" s="178"/>
      <c r="J138" s="178"/>
      <c r="K138" s="234"/>
      <c r="V138" s="178"/>
      <c r="W138" s="177"/>
    </row>
    <row r="139" spans="3:23">
      <c r="C139" s="186"/>
      <c r="D139" s="212"/>
      <c r="E139" s="212"/>
      <c r="F139" s="186"/>
      <c r="G139" s="186"/>
      <c r="I139" s="178"/>
      <c r="J139" s="178"/>
      <c r="K139" s="234"/>
      <c r="V139" s="178"/>
      <c r="W139" s="177"/>
    </row>
    <row r="140" spans="3:23">
      <c r="C140" s="186"/>
      <c r="D140" s="212"/>
      <c r="E140" s="212"/>
      <c r="F140" s="186"/>
      <c r="G140" s="186"/>
      <c r="I140" s="178"/>
      <c r="J140" s="178"/>
      <c r="K140" s="234"/>
      <c r="V140" s="178"/>
      <c r="W140" s="177"/>
    </row>
    <row r="141" spans="3:23">
      <c r="C141" s="186"/>
      <c r="D141" s="212"/>
      <c r="E141" s="212"/>
      <c r="F141" s="186"/>
      <c r="G141" s="186"/>
      <c r="I141" s="178"/>
      <c r="J141" s="178"/>
      <c r="K141" s="234"/>
      <c r="V141" s="178"/>
      <c r="W141" s="177"/>
    </row>
    <row r="142" spans="3:23">
      <c r="C142" s="186"/>
      <c r="D142" s="212"/>
      <c r="E142" s="212"/>
      <c r="F142" s="186"/>
      <c r="G142" s="186"/>
      <c r="I142" s="178"/>
      <c r="J142" s="178"/>
      <c r="K142" s="234"/>
      <c r="V142" s="178"/>
      <c r="W142" s="177"/>
    </row>
    <row r="143" spans="3:23">
      <c r="C143" s="186"/>
      <c r="D143" s="212"/>
      <c r="E143" s="212"/>
      <c r="F143" s="186"/>
      <c r="G143" s="186"/>
      <c r="I143" s="178"/>
      <c r="J143" s="178"/>
      <c r="K143" s="234"/>
      <c r="V143" s="178"/>
      <c r="W143" s="177"/>
    </row>
    <row r="144" spans="3:23">
      <c r="C144" s="186"/>
      <c r="D144" s="212"/>
      <c r="E144" s="212"/>
      <c r="F144" s="186"/>
      <c r="G144" s="186"/>
      <c r="I144" s="178"/>
      <c r="J144" s="178"/>
      <c r="K144" s="234"/>
      <c r="V144" s="178"/>
      <c r="W144" s="177"/>
    </row>
    <row r="145" spans="3:23">
      <c r="C145" s="186"/>
      <c r="D145" s="212"/>
      <c r="E145" s="212"/>
      <c r="F145" s="186"/>
      <c r="G145" s="186"/>
      <c r="I145" s="178"/>
      <c r="J145" s="178"/>
      <c r="K145" s="234"/>
      <c r="V145" s="178"/>
      <c r="W145" s="177"/>
    </row>
    <row r="146" spans="3:23">
      <c r="C146" s="186"/>
      <c r="D146" s="212"/>
      <c r="E146" s="212"/>
      <c r="F146" s="186"/>
      <c r="G146" s="186"/>
      <c r="K146" s="186"/>
      <c r="W146" s="177"/>
    </row>
    <row r="147" spans="3:23">
      <c r="C147" s="186"/>
      <c r="D147" s="212"/>
      <c r="E147" s="212"/>
      <c r="F147" s="186"/>
      <c r="G147" s="186"/>
      <c r="K147" s="186"/>
      <c r="W147" s="177"/>
    </row>
    <row r="148" spans="3:23">
      <c r="C148" s="186"/>
      <c r="D148" s="212"/>
      <c r="E148" s="212"/>
      <c r="F148" s="186"/>
      <c r="G148" s="186"/>
      <c r="K148" s="186"/>
      <c r="W148" s="177"/>
    </row>
    <row r="149" spans="3:23">
      <c r="C149" s="186"/>
      <c r="D149" s="212"/>
      <c r="E149" s="212"/>
      <c r="F149" s="186"/>
      <c r="G149" s="186"/>
      <c r="K149" s="186"/>
      <c r="W149" s="177"/>
    </row>
    <row r="150" spans="3:23">
      <c r="C150" s="186"/>
      <c r="D150" s="212"/>
      <c r="E150" s="212"/>
      <c r="F150" s="186"/>
      <c r="G150" s="186"/>
      <c r="K150" s="186"/>
      <c r="W150" s="177"/>
    </row>
    <row r="151" spans="3:23">
      <c r="C151" s="186"/>
      <c r="D151" s="212"/>
      <c r="E151" s="212"/>
      <c r="F151" s="186"/>
      <c r="G151" s="186"/>
      <c r="K151" s="186"/>
      <c r="W151" s="177"/>
    </row>
    <row r="152" spans="3:23">
      <c r="C152" s="186"/>
      <c r="D152" s="212"/>
      <c r="E152" s="212"/>
      <c r="F152" s="186"/>
      <c r="G152" s="186"/>
      <c r="K152" s="186"/>
      <c r="W152" s="177"/>
    </row>
    <row r="153" spans="3:23">
      <c r="C153" s="186"/>
      <c r="D153" s="212"/>
      <c r="E153" s="212"/>
      <c r="F153" s="186"/>
      <c r="G153" s="186"/>
      <c r="K153" s="186"/>
      <c r="W153" s="177"/>
    </row>
    <row r="154" spans="3:23">
      <c r="C154" s="186"/>
      <c r="D154" s="212"/>
      <c r="E154" s="212"/>
      <c r="F154" s="186"/>
      <c r="G154" s="186"/>
      <c r="H154" s="186"/>
      <c r="I154" s="186"/>
      <c r="J154" s="186"/>
      <c r="K154" s="186"/>
      <c r="V154" s="186"/>
      <c r="W154" s="177"/>
    </row>
    <row r="155" spans="3:23">
      <c r="C155" s="186"/>
      <c r="D155" s="212"/>
      <c r="E155" s="212"/>
      <c r="F155" s="186"/>
      <c r="G155" s="186"/>
      <c r="H155" s="186"/>
      <c r="I155" s="186"/>
      <c r="J155" s="186"/>
      <c r="K155" s="186"/>
      <c r="V155" s="186"/>
      <c r="W155" s="177"/>
    </row>
    <row r="156" spans="3:23">
      <c r="C156" s="186"/>
      <c r="D156" s="212"/>
      <c r="E156" s="212"/>
      <c r="F156" s="186"/>
      <c r="G156" s="186"/>
      <c r="H156" s="186"/>
      <c r="I156" s="186"/>
      <c r="J156" s="186"/>
      <c r="K156" s="186"/>
      <c r="V156" s="186"/>
      <c r="W156" s="177"/>
    </row>
    <row r="157" spans="3:23">
      <c r="C157" s="186"/>
      <c r="D157" s="212"/>
      <c r="E157" s="212"/>
      <c r="F157" s="186"/>
      <c r="G157" s="186"/>
      <c r="H157" s="186"/>
      <c r="I157" s="186"/>
      <c r="J157" s="186"/>
      <c r="K157" s="186"/>
      <c r="V157" s="186"/>
      <c r="W157" s="177"/>
    </row>
    <row r="158" spans="3:23">
      <c r="C158" s="186"/>
      <c r="D158" s="212"/>
      <c r="E158" s="212"/>
      <c r="F158" s="186"/>
      <c r="G158" s="186"/>
      <c r="H158" s="186"/>
      <c r="I158" s="186"/>
      <c r="J158" s="186"/>
      <c r="K158" s="186"/>
      <c r="V158" s="186"/>
      <c r="W158" s="177"/>
    </row>
    <row r="159" spans="3:23">
      <c r="C159" s="186"/>
      <c r="D159" s="212"/>
      <c r="E159" s="212"/>
      <c r="F159" s="186"/>
      <c r="G159" s="186"/>
      <c r="H159" s="186"/>
      <c r="I159" s="186"/>
      <c r="J159" s="186"/>
      <c r="K159" s="186"/>
      <c r="V159" s="186"/>
      <c r="W159" s="177"/>
    </row>
    <row r="160" spans="3:23">
      <c r="C160" s="186"/>
      <c r="D160" s="212"/>
      <c r="E160" s="212"/>
      <c r="F160" s="186"/>
      <c r="G160" s="186"/>
      <c r="H160" s="186"/>
      <c r="I160" s="186"/>
      <c r="J160" s="186"/>
      <c r="K160" s="186"/>
      <c r="V160" s="186"/>
      <c r="W160" s="177"/>
    </row>
    <row r="161" spans="3:23">
      <c r="C161" s="186"/>
      <c r="D161" s="212"/>
      <c r="E161" s="212"/>
      <c r="F161" s="186"/>
      <c r="G161" s="186"/>
      <c r="H161" s="186"/>
      <c r="I161" s="186"/>
      <c r="J161" s="186"/>
      <c r="K161" s="186"/>
      <c r="V161" s="186"/>
      <c r="W161" s="177"/>
    </row>
    <row r="162" spans="3:23">
      <c r="C162" s="186"/>
      <c r="D162" s="212"/>
      <c r="E162" s="212"/>
      <c r="F162" s="186"/>
      <c r="G162" s="186"/>
      <c r="H162" s="186"/>
      <c r="I162" s="186"/>
      <c r="J162" s="186"/>
      <c r="K162" s="186"/>
      <c r="V162" s="186"/>
      <c r="W162" s="177"/>
    </row>
    <row r="163" spans="3:23">
      <c r="C163" s="186"/>
      <c r="D163" s="212"/>
      <c r="E163" s="212"/>
      <c r="F163" s="186"/>
      <c r="G163" s="186"/>
      <c r="H163" s="186"/>
      <c r="I163" s="186"/>
      <c r="J163" s="186"/>
      <c r="K163" s="186"/>
      <c r="V163" s="186"/>
      <c r="W163" s="177"/>
    </row>
    <row r="164" spans="3:23">
      <c r="C164" s="186"/>
      <c r="D164" s="212"/>
      <c r="E164" s="212"/>
      <c r="F164" s="186"/>
      <c r="G164" s="186"/>
      <c r="H164" s="186"/>
      <c r="I164" s="186"/>
      <c r="J164" s="186"/>
      <c r="K164" s="186"/>
      <c r="V164" s="186"/>
      <c r="W164" s="177"/>
    </row>
    <row r="165" spans="3:23">
      <c r="C165" s="186"/>
      <c r="D165" s="212"/>
      <c r="E165" s="212"/>
      <c r="F165" s="186"/>
      <c r="G165" s="186"/>
      <c r="H165" s="186"/>
      <c r="I165" s="186"/>
      <c r="J165" s="186"/>
      <c r="K165" s="186"/>
      <c r="V165" s="186"/>
      <c r="W165" s="177"/>
    </row>
    <row r="166" spans="3:23">
      <c r="C166" s="186"/>
      <c r="D166" s="212"/>
      <c r="E166" s="212"/>
      <c r="F166" s="186"/>
      <c r="G166" s="186"/>
      <c r="H166" s="186"/>
      <c r="I166" s="186"/>
      <c r="J166" s="186"/>
      <c r="K166" s="186"/>
      <c r="V166" s="186"/>
      <c r="W166" s="177"/>
    </row>
    <row r="167" spans="3:23">
      <c r="C167" s="186"/>
      <c r="D167" s="212"/>
      <c r="E167" s="212"/>
      <c r="F167" s="186"/>
      <c r="G167" s="186"/>
      <c r="H167" s="186"/>
      <c r="I167" s="186"/>
      <c r="J167" s="186"/>
      <c r="K167" s="186"/>
      <c r="V167" s="186"/>
      <c r="W167" s="177"/>
    </row>
    <row r="168" spans="3:23">
      <c r="C168" s="186"/>
      <c r="D168" s="212"/>
      <c r="E168" s="212"/>
      <c r="F168" s="186"/>
      <c r="G168" s="186"/>
      <c r="H168" s="186"/>
      <c r="I168" s="186"/>
      <c r="J168" s="186"/>
      <c r="K168" s="186"/>
      <c r="V168" s="186"/>
      <c r="W168" s="177"/>
    </row>
    <row r="169" spans="3:23">
      <c r="C169" s="186"/>
      <c r="D169" s="212"/>
      <c r="E169" s="212"/>
      <c r="F169" s="186"/>
      <c r="G169" s="186"/>
      <c r="H169" s="186"/>
      <c r="I169" s="186"/>
      <c r="J169" s="186"/>
      <c r="K169" s="186"/>
      <c r="V169" s="186"/>
      <c r="W169" s="177"/>
    </row>
    <row r="170" spans="3:23">
      <c r="C170" s="186"/>
      <c r="D170" s="212"/>
      <c r="E170" s="212"/>
      <c r="F170" s="186"/>
      <c r="G170" s="186"/>
      <c r="H170" s="186"/>
      <c r="I170" s="186"/>
      <c r="J170" s="186"/>
      <c r="K170" s="186"/>
      <c r="V170" s="186"/>
      <c r="W170" s="177"/>
    </row>
    <row r="171" spans="3:23">
      <c r="C171" s="186"/>
      <c r="D171" s="212"/>
      <c r="E171" s="212"/>
      <c r="F171" s="186"/>
      <c r="G171" s="186"/>
      <c r="H171" s="186"/>
      <c r="I171" s="186"/>
      <c r="J171" s="186"/>
      <c r="K171" s="186"/>
      <c r="V171" s="186"/>
      <c r="W171" s="177"/>
    </row>
    <row r="172" spans="3:23">
      <c r="C172" s="186"/>
      <c r="D172" s="212"/>
      <c r="E172" s="212"/>
      <c r="F172" s="186"/>
      <c r="G172" s="186"/>
      <c r="H172" s="186"/>
      <c r="I172" s="186"/>
      <c r="J172" s="186"/>
      <c r="K172" s="186"/>
      <c r="V172" s="186"/>
      <c r="W172" s="177"/>
    </row>
    <row r="173" spans="3:23">
      <c r="C173" s="186"/>
      <c r="D173" s="212"/>
      <c r="E173" s="212"/>
      <c r="F173" s="186"/>
      <c r="G173" s="186"/>
      <c r="H173" s="186"/>
      <c r="I173" s="186"/>
      <c r="J173" s="186"/>
      <c r="K173" s="186"/>
      <c r="V173" s="186"/>
      <c r="W173" s="177"/>
    </row>
    <row r="174" spans="3:23">
      <c r="C174" s="186"/>
      <c r="D174" s="212"/>
      <c r="E174" s="212"/>
      <c r="F174" s="186"/>
      <c r="G174" s="186"/>
      <c r="H174" s="186"/>
      <c r="I174" s="186"/>
      <c r="J174" s="186"/>
      <c r="K174" s="186"/>
      <c r="V174" s="186"/>
      <c r="W174" s="177"/>
    </row>
    <row r="175" spans="3:23">
      <c r="C175" s="186"/>
      <c r="D175" s="212"/>
      <c r="E175" s="212"/>
      <c r="F175" s="186"/>
      <c r="G175" s="186"/>
      <c r="H175" s="186"/>
      <c r="I175" s="186"/>
      <c r="J175" s="186"/>
      <c r="K175" s="186"/>
      <c r="V175" s="186"/>
      <c r="W175" s="177"/>
    </row>
    <row r="176" spans="3:23">
      <c r="C176" s="186"/>
      <c r="D176" s="212"/>
      <c r="E176" s="212"/>
      <c r="F176" s="186"/>
      <c r="G176" s="186"/>
      <c r="H176" s="186"/>
      <c r="I176" s="186"/>
      <c r="J176" s="186"/>
      <c r="K176" s="186"/>
      <c r="V176" s="186"/>
      <c r="W176" s="177"/>
    </row>
    <row r="177" spans="3:23">
      <c r="C177" s="186"/>
      <c r="D177" s="212"/>
      <c r="E177" s="212"/>
      <c r="F177" s="186"/>
      <c r="G177" s="186"/>
      <c r="H177" s="186"/>
      <c r="I177" s="186"/>
      <c r="J177" s="186"/>
      <c r="K177" s="186"/>
      <c r="V177" s="186"/>
      <c r="W177" s="177"/>
    </row>
    <row r="178" spans="3:23">
      <c r="C178" s="186"/>
      <c r="D178" s="212"/>
      <c r="E178" s="212"/>
      <c r="F178" s="186"/>
      <c r="G178" s="186"/>
      <c r="H178" s="186"/>
      <c r="I178" s="186"/>
      <c r="J178" s="186"/>
      <c r="K178" s="186"/>
      <c r="V178" s="186"/>
      <c r="W178" s="177"/>
    </row>
    <row r="179" spans="3:23">
      <c r="C179" s="186"/>
      <c r="D179" s="212"/>
      <c r="E179" s="212"/>
      <c r="F179" s="186"/>
      <c r="G179" s="186"/>
      <c r="H179" s="186"/>
      <c r="I179" s="186"/>
      <c r="J179" s="186"/>
      <c r="K179" s="186"/>
      <c r="V179" s="186"/>
      <c r="W179" s="177"/>
    </row>
    <row r="180" spans="3:23">
      <c r="C180" s="186"/>
      <c r="D180" s="212"/>
      <c r="E180" s="212"/>
      <c r="F180" s="186"/>
      <c r="G180" s="186"/>
      <c r="H180" s="186"/>
      <c r="I180" s="186"/>
      <c r="J180" s="186"/>
      <c r="K180" s="186"/>
      <c r="V180" s="186"/>
      <c r="W180" s="177"/>
    </row>
    <row r="181" spans="3:23">
      <c r="C181" s="186"/>
      <c r="D181" s="212"/>
      <c r="E181" s="212"/>
      <c r="F181" s="186"/>
      <c r="G181" s="186"/>
      <c r="H181" s="186"/>
      <c r="I181" s="186"/>
      <c r="J181" s="186"/>
      <c r="K181" s="186"/>
      <c r="V181" s="186"/>
      <c r="W181" s="177"/>
    </row>
    <row r="182" spans="3:23">
      <c r="C182" s="186"/>
      <c r="D182" s="212"/>
      <c r="E182" s="212"/>
      <c r="F182" s="186"/>
      <c r="G182" s="186"/>
      <c r="H182" s="186"/>
      <c r="I182" s="186"/>
      <c r="J182" s="186"/>
      <c r="K182" s="186"/>
      <c r="V182" s="186"/>
      <c r="W182" s="177"/>
    </row>
    <row r="183" spans="3:23">
      <c r="C183" s="186"/>
      <c r="D183" s="212"/>
      <c r="E183" s="212"/>
      <c r="F183" s="186"/>
      <c r="G183" s="186"/>
      <c r="H183" s="186"/>
      <c r="I183" s="186"/>
      <c r="J183" s="186"/>
      <c r="K183" s="186"/>
      <c r="V183" s="186"/>
      <c r="W183" s="177"/>
    </row>
    <row r="184" spans="3:23">
      <c r="C184" s="186"/>
      <c r="D184" s="212"/>
      <c r="E184" s="212"/>
      <c r="F184" s="186"/>
      <c r="G184" s="186"/>
      <c r="H184" s="186"/>
      <c r="I184" s="186"/>
      <c r="J184" s="186"/>
      <c r="K184" s="186"/>
      <c r="V184" s="186"/>
      <c r="W184" s="177"/>
    </row>
    <row r="185" spans="3:23">
      <c r="C185" s="186"/>
      <c r="D185" s="212"/>
      <c r="E185" s="212"/>
      <c r="F185" s="186"/>
      <c r="G185" s="186"/>
      <c r="H185" s="186"/>
      <c r="I185" s="186"/>
      <c r="J185" s="186"/>
      <c r="K185" s="186"/>
      <c r="V185" s="186"/>
      <c r="W185" s="177"/>
    </row>
    <row r="186" spans="3:23">
      <c r="C186" s="186"/>
      <c r="D186" s="212"/>
      <c r="E186" s="212"/>
      <c r="F186" s="186"/>
      <c r="G186" s="186"/>
      <c r="H186" s="186"/>
      <c r="I186" s="186"/>
      <c r="J186" s="186"/>
      <c r="K186" s="186"/>
      <c r="V186" s="186"/>
      <c r="W186" s="177"/>
    </row>
    <row r="187" spans="3:23">
      <c r="C187" s="186"/>
      <c r="D187" s="212"/>
      <c r="E187" s="212"/>
      <c r="F187" s="186"/>
      <c r="G187" s="186"/>
      <c r="H187" s="186"/>
      <c r="I187" s="186"/>
      <c r="J187" s="186"/>
      <c r="K187" s="186"/>
      <c r="V187" s="186"/>
      <c r="W187" s="177"/>
    </row>
    <row r="188" spans="3:23">
      <c r="C188" s="186"/>
      <c r="D188" s="212"/>
      <c r="E188" s="212"/>
      <c r="F188" s="186"/>
      <c r="G188" s="186"/>
      <c r="H188" s="186"/>
      <c r="I188" s="186"/>
      <c r="J188" s="186"/>
      <c r="K188" s="186"/>
      <c r="V188" s="186"/>
      <c r="W188" s="177"/>
    </row>
    <row r="189" spans="3:23">
      <c r="C189" s="186"/>
      <c r="D189" s="212"/>
      <c r="E189" s="212"/>
      <c r="F189" s="186"/>
      <c r="G189" s="186"/>
      <c r="H189" s="186"/>
      <c r="I189" s="186"/>
      <c r="J189" s="186"/>
      <c r="K189" s="186"/>
      <c r="V189" s="186"/>
      <c r="W189" s="177"/>
    </row>
    <row r="190" spans="3:23">
      <c r="C190" s="186"/>
      <c r="D190" s="212"/>
      <c r="E190" s="212"/>
      <c r="F190" s="186"/>
      <c r="G190" s="186"/>
      <c r="H190" s="186"/>
      <c r="I190" s="186"/>
      <c r="J190" s="186"/>
      <c r="K190" s="186"/>
      <c r="V190" s="186"/>
      <c r="W190" s="177"/>
    </row>
    <row r="191" spans="3:23">
      <c r="C191" s="186"/>
      <c r="D191" s="212"/>
      <c r="E191" s="212"/>
      <c r="F191" s="186"/>
      <c r="G191" s="186"/>
      <c r="H191" s="186"/>
      <c r="I191" s="186"/>
      <c r="J191" s="186"/>
      <c r="K191" s="186"/>
      <c r="V191" s="186"/>
      <c r="W191" s="177"/>
    </row>
    <row r="192" spans="3:23">
      <c r="C192" s="186"/>
      <c r="D192" s="212"/>
      <c r="E192" s="212"/>
      <c r="F192" s="186"/>
      <c r="G192" s="186"/>
      <c r="H192" s="186"/>
      <c r="I192" s="186"/>
      <c r="J192" s="186"/>
      <c r="K192" s="186"/>
      <c r="V192" s="186"/>
      <c r="W192" s="177"/>
    </row>
    <row r="193" spans="3:23">
      <c r="C193" s="186"/>
      <c r="D193" s="212"/>
      <c r="E193" s="212"/>
      <c r="F193" s="186"/>
      <c r="G193" s="186"/>
      <c r="H193" s="186"/>
      <c r="I193" s="186"/>
      <c r="J193" s="186"/>
      <c r="K193" s="186"/>
      <c r="V193" s="186"/>
      <c r="W193" s="177"/>
    </row>
    <row r="194" spans="3:23">
      <c r="C194" s="186"/>
      <c r="D194" s="212"/>
      <c r="E194" s="212"/>
      <c r="F194" s="186"/>
      <c r="G194" s="186"/>
      <c r="H194" s="186"/>
      <c r="I194" s="186"/>
      <c r="J194" s="186"/>
      <c r="K194" s="186"/>
      <c r="V194" s="186"/>
      <c r="W194" s="177"/>
    </row>
    <row r="195" spans="3:23">
      <c r="C195" s="186"/>
      <c r="D195" s="212"/>
      <c r="E195" s="212"/>
      <c r="F195" s="186"/>
      <c r="G195" s="186"/>
      <c r="H195" s="186"/>
      <c r="I195" s="186"/>
      <c r="J195" s="186"/>
      <c r="K195" s="186"/>
      <c r="V195" s="186"/>
      <c r="W195" s="177"/>
    </row>
    <row r="196" spans="3:23">
      <c r="C196" s="186"/>
      <c r="D196" s="212"/>
      <c r="E196" s="212"/>
      <c r="F196" s="186"/>
      <c r="G196" s="186"/>
      <c r="H196" s="186"/>
      <c r="I196" s="186"/>
      <c r="J196" s="186"/>
      <c r="K196" s="186"/>
      <c r="V196" s="186"/>
      <c r="W196" s="177"/>
    </row>
    <row r="197" spans="3:23">
      <c r="C197" s="186"/>
      <c r="D197" s="212"/>
      <c r="E197" s="212"/>
      <c r="F197" s="186"/>
      <c r="G197" s="186"/>
      <c r="H197" s="186"/>
      <c r="I197" s="186"/>
      <c r="J197" s="186"/>
      <c r="K197" s="186"/>
      <c r="V197" s="186"/>
      <c r="W197" s="177"/>
    </row>
    <row r="198" spans="3:23">
      <c r="C198" s="186"/>
      <c r="D198" s="212"/>
      <c r="E198" s="212"/>
      <c r="F198" s="186"/>
      <c r="G198" s="186"/>
      <c r="H198" s="186"/>
      <c r="I198" s="186"/>
      <c r="J198" s="186"/>
      <c r="K198" s="186"/>
      <c r="V198" s="186"/>
      <c r="W198" s="177"/>
    </row>
    <row r="199" spans="3:23">
      <c r="C199" s="186"/>
      <c r="D199" s="212"/>
      <c r="E199" s="212"/>
      <c r="F199" s="186"/>
      <c r="G199" s="186"/>
      <c r="H199" s="186"/>
      <c r="I199" s="186"/>
      <c r="J199" s="186"/>
      <c r="K199" s="186"/>
      <c r="V199" s="186"/>
      <c r="W199" s="177"/>
    </row>
    <row r="200" spans="3:23">
      <c r="C200" s="186"/>
      <c r="D200" s="212"/>
      <c r="E200" s="212"/>
      <c r="F200" s="186"/>
      <c r="G200" s="186"/>
      <c r="H200" s="186"/>
      <c r="I200" s="186"/>
      <c r="J200" s="186"/>
      <c r="K200" s="186"/>
      <c r="V200" s="186"/>
      <c r="W200" s="177"/>
    </row>
    <row r="201" spans="3:23">
      <c r="C201" s="186"/>
      <c r="D201" s="212"/>
      <c r="E201" s="212"/>
      <c r="F201" s="186"/>
      <c r="G201" s="186"/>
      <c r="H201" s="186"/>
      <c r="I201" s="186"/>
      <c r="J201" s="186"/>
      <c r="K201" s="186"/>
      <c r="V201" s="186"/>
      <c r="W201" s="177"/>
    </row>
    <row r="202" spans="3:23">
      <c r="C202" s="186"/>
      <c r="D202" s="212"/>
      <c r="E202" s="212"/>
      <c r="F202" s="186"/>
      <c r="G202" s="186"/>
      <c r="H202" s="186"/>
      <c r="I202" s="186"/>
      <c r="J202" s="186"/>
      <c r="K202" s="186"/>
      <c r="V202" s="186"/>
      <c r="W202" s="177"/>
    </row>
    <row r="203" spans="3:23">
      <c r="C203" s="186"/>
      <c r="D203" s="212"/>
      <c r="E203" s="212"/>
      <c r="F203" s="186"/>
      <c r="G203" s="186"/>
      <c r="H203" s="186"/>
      <c r="I203" s="186"/>
      <c r="J203" s="186"/>
      <c r="K203" s="186"/>
      <c r="V203" s="186"/>
      <c r="W203" s="177"/>
    </row>
    <row r="204" spans="3:23">
      <c r="C204" s="186"/>
      <c r="D204" s="212"/>
      <c r="E204" s="212"/>
      <c r="F204" s="186"/>
      <c r="G204" s="186"/>
      <c r="H204" s="186"/>
      <c r="I204" s="186"/>
      <c r="J204" s="186"/>
      <c r="K204" s="186"/>
      <c r="V204" s="186"/>
      <c r="W204" s="177"/>
    </row>
    <row r="205" spans="3:23">
      <c r="C205" s="186"/>
      <c r="D205" s="212"/>
      <c r="E205" s="212"/>
      <c r="F205" s="186"/>
      <c r="G205" s="186"/>
      <c r="H205" s="186"/>
      <c r="I205" s="186"/>
      <c r="J205" s="186"/>
      <c r="K205" s="186"/>
      <c r="V205" s="186"/>
      <c r="W205" s="177"/>
    </row>
    <row r="206" spans="3:23">
      <c r="C206" s="186"/>
      <c r="D206" s="212"/>
      <c r="E206" s="212"/>
      <c r="F206" s="186"/>
      <c r="G206" s="186"/>
      <c r="H206" s="186"/>
      <c r="I206" s="186"/>
      <c r="J206" s="186"/>
      <c r="K206" s="186"/>
      <c r="V206" s="186"/>
      <c r="W206" s="177"/>
    </row>
    <row r="207" spans="3:23">
      <c r="C207" s="186"/>
      <c r="D207" s="212"/>
      <c r="E207" s="212"/>
      <c r="F207" s="186"/>
      <c r="G207" s="186"/>
      <c r="H207" s="186"/>
      <c r="I207" s="186"/>
      <c r="J207" s="186"/>
      <c r="K207" s="186"/>
      <c r="V207" s="186"/>
      <c r="W207" s="177"/>
    </row>
    <row r="208" spans="3:23">
      <c r="C208" s="186"/>
      <c r="D208" s="212"/>
      <c r="E208" s="212"/>
      <c r="F208" s="186"/>
      <c r="G208" s="186"/>
      <c r="H208" s="186"/>
      <c r="I208" s="186"/>
      <c r="J208" s="186"/>
      <c r="K208" s="186"/>
      <c r="V208" s="186"/>
      <c r="W208" s="177"/>
    </row>
    <row r="209" spans="3:23">
      <c r="C209" s="186"/>
      <c r="D209" s="212"/>
      <c r="E209" s="212"/>
      <c r="F209" s="186"/>
      <c r="G209" s="186"/>
      <c r="H209" s="186"/>
      <c r="I209" s="186"/>
      <c r="J209" s="186"/>
      <c r="K209" s="186"/>
      <c r="V209" s="186"/>
      <c r="W209" s="177"/>
    </row>
    <row r="210" spans="3:23">
      <c r="C210" s="186"/>
      <c r="D210" s="212"/>
      <c r="E210" s="212"/>
      <c r="F210" s="186"/>
      <c r="G210" s="186"/>
      <c r="H210" s="186"/>
      <c r="I210" s="186"/>
      <c r="J210" s="186"/>
      <c r="K210" s="186"/>
      <c r="V210" s="186"/>
      <c r="W210" s="177"/>
    </row>
    <row r="211" spans="3:23">
      <c r="C211" s="186"/>
      <c r="D211" s="212"/>
      <c r="E211" s="212"/>
      <c r="F211" s="186"/>
      <c r="G211" s="186"/>
      <c r="H211" s="186"/>
      <c r="I211" s="186"/>
      <c r="J211" s="186"/>
      <c r="K211" s="186"/>
      <c r="V211" s="186"/>
      <c r="W211" s="177"/>
    </row>
    <row r="212" spans="3:23">
      <c r="C212" s="186"/>
      <c r="D212" s="212"/>
      <c r="E212" s="212"/>
      <c r="F212" s="186"/>
      <c r="G212" s="186"/>
      <c r="H212" s="186"/>
      <c r="I212" s="186"/>
      <c r="J212" s="186"/>
      <c r="K212" s="186"/>
      <c r="V212" s="186"/>
      <c r="W212" s="177"/>
    </row>
    <row r="213" spans="3:23">
      <c r="C213" s="186"/>
      <c r="D213" s="212"/>
      <c r="E213" s="212"/>
      <c r="F213" s="186"/>
      <c r="G213" s="186"/>
      <c r="H213" s="186"/>
      <c r="I213" s="186"/>
      <c r="J213" s="186"/>
      <c r="K213" s="186"/>
      <c r="V213" s="186"/>
      <c r="W213" s="177"/>
    </row>
    <row r="214" spans="3:23">
      <c r="C214" s="186"/>
      <c r="D214" s="212"/>
      <c r="E214" s="212"/>
      <c r="F214" s="186"/>
      <c r="G214" s="186"/>
      <c r="H214" s="186"/>
      <c r="I214" s="186"/>
      <c r="J214" s="186"/>
      <c r="K214" s="186"/>
      <c r="V214" s="186"/>
      <c r="W214" s="177"/>
    </row>
    <row r="215" spans="3:23">
      <c r="C215" s="186"/>
      <c r="D215" s="212"/>
      <c r="E215" s="212"/>
      <c r="F215" s="186"/>
      <c r="G215" s="186"/>
      <c r="H215" s="186"/>
      <c r="I215" s="186"/>
      <c r="J215" s="186"/>
      <c r="K215" s="186"/>
      <c r="V215" s="186"/>
      <c r="W215" s="177"/>
    </row>
    <row r="216" spans="3:23">
      <c r="C216" s="186"/>
      <c r="D216" s="212"/>
      <c r="E216" s="212"/>
      <c r="F216" s="186"/>
      <c r="G216" s="186"/>
      <c r="H216" s="186"/>
      <c r="I216" s="186"/>
      <c r="J216" s="186"/>
      <c r="K216" s="186"/>
      <c r="V216" s="186"/>
      <c r="W216" s="177"/>
    </row>
    <row r="217" spans="3:23">
      <c r="C217" s="186"/>
      <c r="D217" s="212"/>
      <c r="E217" s="212"/>
      <c r="F217" s="186"/>
      <c r="G217" s="186"/>
      <c r="H217" s="186"/>
      <c r="I217" s="186"/>
      <c r="J217" s="186"/>
      <c r="K217" s="186"/>
      <c r="V217" s="186"/>
      <c r="W217" s="177"/>
    </row>
    <row r="218" spans="3:23">
      <c r="C218" s="186"/>
      <c r="D218" s="212"/>
      <c r="E218" s="212"/>
      <c r="F218" s="186"/>
      <c r="G218" s="186"/>
      <c r="H218" s="186"/>
      <c r="I218" s="186"/>
      <c r="J218" s="186"/>
      <c r="K218" s="186"/>
      <c r="V218" s="186"/>
      <c r="W218" s="177"/>
    </row>
    <row r="219" spans="3:23">
      <c r="C219" s="186"/>
      <c r="D219" s="212"/>
      <c r="E219" s="212"/>
      <c r="F219" s="186"/>
      <c r="G219" s="186"/>
      <c r="H219" s="186"/>
      <c r="I219" s="186"/>
      <c r="J219" s="186"/>
      <c r="K219" s="186"/>
      <c r="V219" s="186"/>
      <c r="W219" s="177"/>
    </row>
    <row r="220" spans="3:23">
      <c r="C220" s="186"/>
      <c r="D220" s="212"/>
      <c r="E220" s="212"/>
      <c r="F220" s="186"/>
      <c r="G220" s="186"/>
      <c r="H220" s="186"/>
      <c r="I220" s="186"/>
      <c r="J220" s="186"/>
      <c r="K220" s="186"/>
      <c r="V220" s="186"/>
      <c r="W220" s="177"/>
    </row>
    <row r="221" spans="3:23">
      <c r="C221" s="186"/>
      <c r="D221" s="212"/>
      <c r="E221" s="212"/>
      <c r="F221" s="186"/>
      <c r="G221" s="186"/>
      <c r="H221" s="186"/>
      <c r="I221" s="186"/>
      <c r="J221" s="186"/>
      <c r="K221" s="186"/>
      <c r="V221" s="186"/>
      <c r="W221" s="177"/>
    </row>
    <row r="222" spans="3:23">
      <c r="C222" s="186"/>
      <c r="D222" s="212"/>
      <c r="E222" s="212"/>
      <c r="F222" s="186"/>
      <c r="G222" s="186"/>
      <c r="H222" s="186"/>
      <c r="I222" s="186"/>
      <c r="J222" s="186"/>
      <c r="K222" s="186"/>
      <c r="V222" s="186"/>
      <c r="W222" s="177"/>
    </row>
    <row r="223" spans="3:23">
      <c r="C223" s="186"/>
      <c r="D223" s="212"/>
      <c r="E223" s="212"/>
      <c r="F223" s="186"/>
      <c r="G223" s="186"/>
      <c r="H223" s="186"/>
      <c r="I223" s="186"/>
      <c r="J223" s="186"/>
      <c r="K223" s="186"/>
      <c r="V223" s="186"/>
      <c r="W223" s="177"/>
    </row>
    <row r="224" spans="3:23">
      <c r="C224" s="186"/>
      <c r="D224" s="212"/>
      <c r="E224" s="212"/>
      <c r="F224" s="186"/>
      <c r="G224" s="186"/>
      <c r="H224" s="186"/>
      <c r="I224" s="186"/>
      <c r="J224" s="186"/>
      <c r="K224" s="186"/>
      <c r="V224" s="186"/>
      <c r="W224" s="177"/>
    </row>
    <row r="225" spans="3:23">
      <c r="C225" s="186"/>
      <c r="D225" s="212"/>
      <c r="E225" s="212"/>
      <c r="F225" s="186"/>
      <c r="G225" s="186"/>
      <c r="H225" s="186"/>
      <c r="I225" s="186"/>
      <c r="J225" s="186"/>
      <c r="K225" s="186"/>
      <c r="V225" s="186"/>
      <c r="W225" s="177"/>
    </row>
    <row r="226" spans="3:23">
      <c r="C226" s="186"/>
      <c r="D226" s="212"/>
      <c r="E226" s="212"/>
      <c r="F226" s="186"/>
      <c r="G226" s="186"/>
      <c r="H226" s="186"/>
      <c r="I226" s="186"/>
      <c r="J226" s="186"/>
      <c r="K226" s="186"/>
      <c r="V226" s="186"/>
      <c r="W226" s="177"/>
    </row>
    <row r="227" spans="3:23">
      <c r="C227" s="186"/>
      <c r="D227" s="212"/>
      <c r="E227" s="212"/>
      <c r="F227" s="186"/>
      <c r="G227" s="186"/>
      <c r="H227" s="186"/>
      <c r="I227" s="186"/>
      <c r="J227" s="186"/>
      <c r="K227" s="186"/>
      <c r="V227" s="186"/>
      <c r="W227" s="177"/>
    </row>
    <row r="228" spans="3:23">
      <c r="C228" s="186"/>
      <c r="D228" s="212"/>
      <c r="E228" s="212"/>
      <c r="F228" s="186"/>
      <c r="G228" s="186"/>
      <c r="H228" s="186"/>
      <c r="I228" s="186"/>
      <c r="J228" s="186"/>
      <c r="K228" s="186"/>
      <c r="V228" s="186"/>
      <c r="W228" s="177"/>
    </row>
    <row r="229" spans="3:23">
      <c r="C229" s="186"/>
      <c r="D229" s="212"/>
      <c r="E229" s="212"/>
      <c r="F229" s="186"/>
      <c r="G229" s="186"/>
      <c r="H229" s="186"/>
      <c r="I229" s="186"/>
      <c r="J229" s="186"/>
      <c r="K229" s="186"/>
      <c r="V229" s="186"/>
      <c r="W229" s="177"/>
    </row>
    <row r="230" spans="3:23">
      <c r="C230" s="186"/>
      <c r="D230" s="212"/>
      <c r="E230" s="212"/>
      <c r="F230" s="186"/>
      <c r="G230" s="186"/>
      <c r="H230" s="186"/>
      <c r="I230" s="186"/>
      <c r="J230" s="186"/>
      <c r="K230" s="186"/>
      <c r="V230" s="186"/>
      <c r="W230" s="177"/>
    </row>
    <row r="231" spans="3:23">
      <c r="C231" s="186"/>
      <c r="D231" s="212"/>
      <c r="E231" s="212"/>
      <c r="F231" s="186"/>
      <c r="G231" s="186"/>
      <c r="H231" s="186"/>
      <c r="I231" s="186"/>
      <c r="J231" s="186"/>
      <c r="K231" s="186"/>
      <c r="V231" s="186"/>
      <c r="W231" s="177"/>
    </row>
    <row r="232" spans="3:23">
      <c r="C232" s="186"/>
      <c r="D232" s="212"/>
      <c r="E232" s="212"/>
      <c r="F232" s="186"/>
      <c r="G232" s="186"/>
      <c r="H232" s="186"/>
      <c r="I232" s="186"/>
      <c r="J232" s="186"/>
      <c r="K232" s="186"/>
      <c r="V232" s="186"/>
      <c r="W232" s="177"/>
    </row>
    <row r="233" spans="3:23">
      <c r="C233" s="186"/>
      <c r="D233" s="212"/>
      <c r="E233" s="212"/>
      <c r="F233" s="186"/>
      <c r="G233" s="186"/>
      <c r="H233" s="186"/>
      <c r="I233" s="186"/>
      <c r="J233" s="186"/>
      <c r="K233" s="186"/>
      <c r="V233" s="186"/>
      <c r="W233" s="177"/>
    </row>
    <row r="234" spans="3:23">
      <c r="C234" s="186"/>
      <c r="D234" s="212"/>
      <c r="E234" s="212"/>
      <c r="F234" s="186"/>
      <c r="G234" s="186"/>
      <c r="H234" s="186"/>
      <c r="I234" s="186"/>
      <c r="J234" s="186"/>
      <c r="K234" s="186"/>
      <c r="V234" s="186"/>
      <c r="W234" s="177"/>
    </row>
    <row r="235" spans="3:23">
      <c r="C235" s="186"/>
      <c r="D235" s="212"/>
      <c r="E235" s="212"/>
      <c r="F235" s="186"/>
      <c r="G235" s="186"/>
      <c r="H235" s="186"/>
      <c r="I235" s="186"/>
      <c r="J235" s="186"/>
      <c r="K235" s="186"/>
      <c r="V235" s="186"/>
      <c r="W235" s="177"/>
    </row>
    <row r="236" spans="3:23">
      <c r="C236" s="186"/>
      <c r="D236" s="212"/>
      <c r="E236" s="212"/>
      <c r="F236" s="186"/>
      <c r="G236" s="186"/>
      <c r="H236" s="186"/>
      <c r="I236" s="186"/>
      <c r="J236" s="186"/>
      <c r="K236" s="186"/>
      <c r="V236" s="186"/>
      <c r="W236" s="177"/>
    </row>
    <row r="237" spans="3:23">
      <c r="C237" s="186"/>
      <c r="D237" s="212"/>
      <c r="E237" s="212"/>
      <c r="F237" s="186"/>
      <c r="G237" s="186"/>
      <c r="H237" s="186"/>
      <c r="I237" s="186"/>
      <c r="J237" s="186"/>
      <c r="K237" s="186"/>
      <c r="V237" s="186"/>
      <c r="W237" s="177"/>
    </row>
    <row r="238" spans="3:23">
      <c r="C238" s="186"/>
      <c r="D238" s="212"/>
      <c r="E238" s="212"/>
      <c r="F238" s="186"/>
      <c r="G238" s="186"/>
      <c r="H238" s="186"/>
      <c r="I238" s="186"/>
      <c r="J238" s="186"/>
      <c r="K238" s="186"/>
      <c r="V238" s="186"/>
      <c r="W238" s="177"/>
    </row>
    <row r="239" spans="3:23">
      <c r="C239" s="186"/>
      <c r="D239" s="212"/>
      <c r="E239" s="212"/>
      <c r="F239" s="186"/>
      <c r="G239" s="186"/>
      <c r="H239" s="186"/>
      <c r="I239" s="186"/>
      <c r="J239" s="186"/>
      <c r="K239" s="186"/>
      <c r="V239" s="186"/>
      <c r="W239" s="177"/>
    </row>
    <row r="240" spans="3:23">
      <c r="C240" s="186"/>
      <c r="D240" s="212"/>
      <c r="E240" s="212"/>
      <c r="F240" s="186"/>
      <c r="G240" s="186"/>
      <c r="H240" s="186"/>
      <c r="I240" s="186"/>
      <c r="J240" s="186"/>
      <c r="K240" s="186"/>
      <c r="V240" s="186"/>
      <c r="W240" s="177"/>
    </row>
    <row r="241" spans="3:23">
      <c r="C241" s="186"/>
      <c r="D241" s="212"/>
      <c r="E241" s="212"/>
      <c r="F241" s="186"/>
      <c r="G241" s="186"/>
      <c r="H241" s="186"/>
      <c r="I241" s="186"/>
      <c r="J241" s="186"/>
      <c r="K241" s="186"/>
      <c r="V241" s="186"/>
      <c r="W241" s="177"/>
    </row>
    <row r="242" spans="3:23">
      <c r="C242" s="186"/>
      <c r="D242" s="212"/>
      <c r="E242" s="212"/>
      <c r="F242" s="186"/>
      <c r="G242" s="186"/>
      <c r="H242" s="186"/>
      <c r="I242" s="186"/>
      <c r="J242" s="186"/>
      <c r="K242" s="186"/>
      <c r="V242" s="186"/>
      <c r="W242" s="177"/>
    </row>
    <row r="243" spans="3:23">
      <c r="C243" s="186"/>
      <c r="D243" s="212"/>
      <c r="E243" s="212"/>
      <c r="F243" s="186"/>
      <c r="G243" s="186"/>
      <c r="H243" s="186"/>
      <c r="I243" s="186"/>
      <c r="J243" s="186"/>
      <c r="K243" s="186"/>
      <c r="V243" s="186"/>
      <c r="W243" s="177"/>
    </row>
    <row r="244" spans="3:23">
      <c r="C244" s="186"/>
      <c r="D244" s="212"/>
      <c r="E244" s="212"/>
      <c r="F244" s="186"/>
      <c r="G244" s="186"/>
      <c r="H244" s="186"/>
      <c r="I244" s="186"/>
      <c r="J244" s="186"/>
      <c r="K244" s="186"/>
      <c r="V244" s="186"/>
      <c r="W244" s="177"/>
    </row>
    <row r="245" spans="3:23">
      <c r="C245" s="186"/>
      <c r="D245" s="212"/>
      <c r="E245" s="212"/>
      <c r="F245" s="186"/>
      <c r="G245" s="186"/>
      <c r="H245" s="186"/>
      <c r="I245" s="186"/>
      <c r="J245" s="186"/>
      <c r="K245" s="186"/>
      <c r="V245" s="186"/>
      <c r="W245" s="177"/>
    </row>
    <row r="246" spans="3:23">
      <c r="C246" s="186"/>
      <c r="D246" s="212"/>
      <c r="E246" s="212"/>
      <c r="F246" s="186"/>
      <c r="G246" s="186"/>
      <c r="H246" s="186"/>
      <c r="I246" s="186"/>
      <c r="J246" s="186"/>
      <c r="K246" s="186"/>
      <c r="V246" s="186"/>
      <c r="W246" s="177"/>
    </row>
    <row r="247" spans="3:23">
      <c r="C247" s="186"/>
      <c r="D247" s="212"/>
      <c r="E247" s="212"/>
      <c r="F247" s="186"/>
      <c r="G247" s="186"/>
      <c r="H247" s="186"/>
      <c r="I247" s="186"/>
      <c r="J247" s="186"/>
      <c r="K247" s="186"/>
      <c r="V247" s="186"/>
      <c r="W247" s="177"/>
    </row>
    <row r="248" spans="3:23">
      <c r="C248" s="186"/>
      <c r="D248" s="212"/>
      <c r="E248" s="212"/>
      <c r="F248" s="186"/>
      <c r="G248" s="186"/>
      <c r="H248" s="186"/>
      <c r="I248" s="186"/>
      <c r="J248" s="186"/>
      <c r="K248" s="186"/>
      <c r="V248" s="186"/>
      <c r="W248" s="177"/>
    </row>
    <row r="249" spans="3:23">
      <c r="C249" s="186"/>
      <c r="D249" s="212"/>
      <c r="E249" s="212"/>
      <c r="F249" s="186"/>
      <c r="G249" s="186"/>
      <c r="H249" s="186"/>
      <c r="I249" s="186"/>
      <c r="J249" s="186"/>
      <c r="K249" s="186"/>
      <c r="V249" s="186"/>
      <c r="W249" s="177"/>
    </row>
    <row r="250" spans="3:23">
      <c r="C250" s="186"/>
      <c r="D250" s="212"/>
      <c r="E250" s="212"/>
      <c r="F250" s="186"/>
      <c r="G250" s="186"/>
      <c r="H250" s="186"/>
      <c r="I250" s="186"/>
      <c r="J250" s="186"/>
      <c r="K250" s="186"/>
      <c r="V250" s="186"/>
      <c r="W250" s="177"/>
    </row>
    <row r="251" spans="3:23">
      <c r="C251" s="186"/>
      <c r="D251" s="212"/>
      <c r="E251" s="212"/>
      <c r="F251" s="186"/>
      <c r="G251" s="186"/>
      <c r="H251" s="186"/>
      <c r="I251" s="186"/>
      <c r="J251" s="186"/>
      <c r="K251" s="186"/>
      <c r="V251" s="186"/>
      <c r="W251" s="177"/>
    </row>
    <row r="252" spans="3:23">
      <c r="C252" s="186"/>
      <c r="D252" s="212"/>
      <c r="E252" s="212"/>
      <c r="F252" s="186"/>
      <c r="G252" s="186"/>
      <c r="H252" s="186"/>
      <c r="I252" s="186"/>
      <c r="J252" s="186"/>
      <c r="K252" s="186"/>
      <c r="V252" s="186"/>
      <c r="W252" s="177"/>
    </row>
    <row r="253" spans="3:23">
      <c r="C253" s="186"/>
      <c r="D253" s="212"/>
      <c r="E253" s="212"/>
      <c r="F253" s="186"/>
      <c r="G253" s="186"/>
      <c r="H253" s="186"/>
      <c r="I253" s="186"/>
      <c r="J253" s="186"/>
      <c r="K253" s="186"/>
      <c r="V253" s="186"/>
      <c r="W253" s="177"/>
    </row>
    <row r="254" spans="3:23">
      <c r="C254" s="186"/>
      <c r="D254" s="212"/>
      <c r="E254" s="212"/>
      <c r="F254" s="186"/>
      <c r="G254" s="186"/>
      <c r="H254" s="186"/>
      <c r="I254" s="186"/>
      <c r="J254" s="186"/>
      <c r="K254" s="186"/>
      <c r="V254" s="186"/>
      <c r="W254" s="177"/>
    </row>
    <row r="255" spans="3:23">
      <c r="C255" s="186"/>
      <c r="D255" s="212"/>
      <c r="E255" s="212"/>
      <c r="F255" s="186"/>
      <c r="G255" s="186"/>
      <c r="H255" s="186"/>
      <c r="I255" s="186"/>
      <c r="J255" s="186"/>
      <c r="K255" s="186"/>
      <c r="V255" s="186"/>
      <c r="W255" s="177"/>
    </row>
    <row r="256" spans="3:23">
      <c r="C256" s="186"/>
      <c r="D256" s="212"/>
      <c r="E256" s="212"/>
      <c r="F256" s="186"/>
      <c r="G256" s="186"/>
      <c r="H256" s="186"/>
      <c r="I256" s="186"/>
      <c r="J256" s="186"/>
      <c r="K256" s="186"/>
      <c r="V256" s="186"/>
      <c r="W256" s="177"/>
    </row>
    <row r="257" spans="3:23">
      <c r="C257" s="186"/>
      <c r="D257" s="212"/>
      <c r="E257" s="212"/>
      <c r="F257" s="186"/>
      <c r="G257" s="186"/>
      <c r="H257" s="186"/>
      <c r="I257" s="186"/>
      <c r="J257" s="186"/>
      <c r="K257" s="186"/>
      <c r="V257" s="186"/>
      <c r="W257" s="177"/>
    </row>
    <row r="258" spans="3:23">
      <c r="C258" s="186"/>
      <c r="D258" s="212"/>
      <c r="E258" s="212"/>
      <c r="F258" s="186"/>
      <c r="G258" s="186"/>
      <c r="H258" s="186"/>
      <c r="I258" s="186"/>
      <c r="J258" s="186"/>
      <c r="K258" s="186"/>
      <c r="V258" s="186"/>
      <c r="W258" s="177"/>
    </row>
    <row r="259" spans="3:23">
      <c r="C259" s="186"/>
      <c r="D259" s="212"/>
      <c r="E259" s="212"/>
      <c r="F259" s="186"/>
      <c r="G259" s="186"/>
      <c r="H259" s="186"/>
      <c r="I259" s="186"/>
      <c r="J259" s="186"/>
      <c r="K259" s="186"/>
      <c r="V259" s="186"/>
      <c r="W259" s="177"/>
    </row>
    <row r="260" spans="3:23">
      <c r="C260" s="186"/>
      <c r="D260" s="212"/>
      <c r="E260" s="212"/>
      <c r="F260" s="186"/>
      <c r="G260" s="186"/>
      <c r="H260" s="186"/>
      <c r="I260" s="186"/>
      <c r="J260" s="186"/>
      <c r="K260" s="186"/>
      <c r="V260" s="186"/>
      <c r="W260" s="177"/>
    </row>
    <row r="261" spans="3:23">
      <c r="C261" s="186"/>
      <c r="D261" s="212"/>
      <c r="E261" s="212"/>
      <c r="F261" s="186"/>
      <c r="G261" s="186"/>
      <c r="H261" s="186"/>
      <c r="I261" s="186"/>
      <c r="J261" s="186"/>
      <c r="K261" s="186"/>
      <c r="V261" s="186"/>
      <c r="W261" s="177"/>
    </row>
    <row r="262" spans="3:23">
      <c r="C262" s="186"/>
      <c r="D262" s="212"/>
      <c r="E262" s="212"/>
      <c r="F262" s="186"/>
      <c r="G262" s="186"/>
      <c r="H262" s="186"/>
      <c r="I262" s="186"/>
      <c r="J262" s="186"/>
      <c r="K262" s="186"/>
      <c r="V262" s="186"/>
      <c r="W262" s="177"/>
    </row>
    <row r="263" spans="3:23">
      <c r="C263" s="186"/>
      <c r="D263" s="212"/>
      <c r="E263" s="212"/>
      <c r="F263" s="186"/>
      <c r="G263" s="186"/>
      <c r="H263" s="186"/>
      <c r="I263" s="186"/>
      <c r="J263" s="186"/>
      <c r="K263" s="186"/>
      <c r="V263" s="186"/>
      <c r="W263" s="177"/>
    </row>
    <row r="264" spans="3:23">
      <c r="C264" s="186"/>
      <c r="D264" s="212"/>
      <c r="E264" s="212"/>
      <c r="F264" s="186"/>
      <c r="G264" s="186"/>
      <c r="H264" s="186"/>
      <c r="I264" s="186"/>
      <c r="J264" s="186"/>
      <c r="K264" s="186"/>
      <c r="V264" s="186"/>
      <c r="W264" s="177"/>
    </row>
    <row r="265" spans="3:23">
      <c r="C265" s="186"/>
      <c r="D265" s="212"/>
      <c r="E265" s="212"/>
      <c r="F265" s="186"/>
      <c r="G265" s="186"/>
      <c r="H265" s="186"/>
      <c r="I265" s="186"/>
      <c r="J265" s="186"/>
      <c r="K265" s="186"/>
      <c r="V265" s="186"/>
      <c r="W265" s="177"/>
    </row>
    <row r="266" spans="3:23">
      <c r="C266" s="186"/>
      <c r="D266" s="212"/>
      <c r="E266" s="212"/>
      <c r="F266" s="186"/>
      <c r="G266" s="186"/>
      <c r="H266" s="186"/>
      <c r="I266" s="186"/>
      <c r="J266" s="186"/>
      <c r="K266" s="186"/>
      <c r="V266" s="186"/>
      <c r="W266" s="177"/>
    </row>
    <row r="267" spans="3:23">
      <c r="C267" s="186"/>
      <c r="D267" s="212"/>
      <c r="E267" s="212"/>
      <c r="F267" s="186"/>
      <c r="G267" s="186"/>
      <c r="H267" s="186"/>
      <c r="I267" s="186"/>
      <c r="J267" s="186"/>
      <c r="K267" s="186"/>
      <c r="V267" s="186"/>
      <c r="W267" s="177"/>
    </row>
    <row r="268" spans="3:23">
      <c r="C268" s="186"/>
      <c r="D268" s="212"/>
      <c r="E268" s="212"/>
      <c r="F268" s="186"/>
      <c r="G268" s="186"/>
      <c r="H268" s="186"/>
      <c r="I268" s="186"/>
      <c r="J268" s="186"/>
      <c r="K268" s="186"/>
      <c r="V268" s="186"/>
      <c r="W268" s="177"/>
    </row>
    <row r="269" spans="3:23">
      <c r="C269" s="186"/>
      <c r="D269" s="212"/>
      <c r="E269" s="212"/>
      <c r="F269" s="186"/>
      <c r="G269" s="186"/>
      <c r="H269" s="186"/>
      <c r="I269" s="186"/>
      <c r="J269" s="186"/>
      <c r="K269" s="186"/>
      <c r="V269" s="186"/>
      <c r="W269" s="177"/>
    </row>
    <row r="270" spans="3:23">
      <c r="C270" s="186"/>
      <c r="D270" s="212"/>
      <c r="E270" s="212"/>
      <c r="F270" s="186"/>
      <c r="G270" s="186"/>
      <c r="H270" s="186"/>
      <c r="I270" s="186"/>
      <c r="J270" s="186"/>
      <c r="K270" s="186"/>
      <c r="V270" s="186"/>
      <c r="W270" s="177"/>
    </row>
    <row r="271" spans="3:23">
      <c r="C271" s="186"/>
      <c r="D271" s="212"/>
      <c r="E271" s="212"/>
      <c r="F271" s="186"/>
      <c r="G271" s="186"/>
      <c r="H271" s="186"/>
      <c r="I271" s="186"/>
      <c r="J271" s="186"/>
      <c r="K271" s="186"/>
      <c r="V271" s="186"/>
      <c r="W271" s="177"/>
    </row>
    <row r="272" spans="3:23">
      <c r="C272" s="186"/>
      <c r="D272" s="212"/>
      <c r="E272" s="212"/>
      <c r="F272" s="186"/>
      <c r="G272" s="186"/>
      <c r="H272" s="186"/>
      <c r="I272" s="186"/>
      <c r="J272" s="186"/>
      <c r="K272" s="186"/>
      <c r="V272" s="186"/>
      <c r="W272" s="177"/>
    </row>
    <row r="273" spans="3:23">
      <c r="C273" s="186"/>
      <c r="D273" s="212"/>
      <c r="E273" s="212"/>
      <c r="F273" s="186"/>
      <c r="G273" s="186"/>
      <c r="H273" s="186"/>
      <c r="I273" s="186"/>
      <c r="J273" s="186"/>
      <c r="K273" s="186"/>
      <c r="V273" s="186"/>
      <c r="W273" s="177"/>
    </row>
    <row r="274" spans="3:23">
      <c r="C274" s="186"/>
      <c r="D274" s="212"/>
      <c r="E274" s="212"/>
      <c r="F274" s="186"/>
      <c r="G274" s="186"/>
      <c r="H274" s="186"/>
      <c r="I274" s="186"/>
      <c r="J274" s="186"/>
      <c r="K274" s="186"/>
      <c r="V274" s="186"/>
      <c r="W274" s="177"/>
    </row>
    <row r="275" spans="3:23">
      <c r="C275" s="186"/>
      <c r="D275" s="212"/>
      <c r="E275" s="212"/>
      <c r="F275" s="186"/>
      <c r="G275" s="186"/>
      <c r="H275" s="186"/>
      <c r="I275" s="186"/>
      <c r="J275" s="186"/>
      <c r="K275" s="186"/>
      <c r="V275" s="186"/>
      <c r="W275" s="177"/>
    </row>
    <row r="276" spans="3:23">
      <c r="C276" s="186"/>
      <c r="D276" s="212"/>
      <c r="E276" s="212"/>
      <c r="F276" s="186"/>
      <c r="G276" s="186"/>
      <c r="H276" s="186"/>
      <c r="I276" s="186"/>
      <c r="J276" s="186"/>
      <c r="K276" s="186"/>
      <c r="V276" s="186"/>
      <c r="W276" s="177"/>
    </row>
    <row r="277" spans="3:23">
      <c r="C277" s="186"/>
      <c r="D277" s="212"/>
      <c r="E277" s="212"/>
      <c r="F277" s="186"/>
      <c r="G277" s="186"/>
      <c r="H277" s="186"/>
      <c r="I277" s="186"/>
      <c r="J277" s="186"/>
      <c r="K277" s="186"/>
      <c r="V277" s="186"/>
      <c r="W277" s="177"/>
    </row>
    <row r="278" spans="3:23">
      <c r="C278" s="186"/>
      <c r="D278" s="212"/>
      <c r="E278" s="212"/>
      <c r="F278" s="186"/>
      <c r="G278" s="186"/>
      <c r="H278" s="186"/>
      <c r="I278" s="186"/>
      <c r="J278" s="186"/>
      <c r="K278" s="186"/>
      <c r="V278" s="186"/>
      <c r="W278" s="177"/>
    </row>
    <row r="279" spans="3:23">
      <c r="C279" s="186"/>
      <c r="D279" s="212"/>
      <c r="E279" s="212"/>
      <c r="F279" s="186"/>
      <c r="G279" s="186"/>
      <c r="H279" s="186"/>
      <c r="I279" s="186"/>
      <c r="J279" s="186"/>
      <c r="K279" s="186"/>
      <c r="V279" s="186"/>
      <c r="W279" s="177"/>
    </row>
    <row r="280" spans="3:23">
      <c r="C280" s="186"/>
      <c r="D280" s="212"/>
      <c r="E280" s="212"/>
      <c r="F280" s="186"/>
      <c r="G280" s="186"/>
      <c r="H280" s="186"/>
      <c r="I280" s="186"/>
      <c r="J280" s="186"/>
      <c r="K280" s="186"/>
      <c r="V280" s="186"/>
      <c r="W280" s="177"/>
    </row>
    <row r="281" spans="3:23">
      <c r="C281" s="186"/>
      <c r="D281" s="212"/>
      <c r="E281" s="212"/>
      <c r="F281" s="186"/>
      <c r="G281" s="186"/>
      <c r="H281" s="186"/>
      <c r="I281" s="186"/>
      <c r="J281" s="186"/>
      <c r="K281" s="186"/>
      <c r="V281" s="186"/>
      <c r="W281" s="177"/>
    </row>
    <row r="282" spans="3:23">
      <c r="C282" s="186"/>
      <c r="D282" s="212"/>
      <c r="E282" s="212"/>
      <c r="F282" s="186"/>
      <c r="G282" s="186"/>
      <c r="H282" s="186"/>
      <c r="I282" s="186"/>
      <c r="J282" s="186"/>
      <c r="K282" s="186"/>
      <c r="V282" s="186"/>
      <c r="W282" s="177"/>
    </row>
    <row r="283" spans="3:23">
      <c r="C283" s="186"/>
      <c r="D283" s="212"/>
      <c r="E283" s="212"/>
      <c r="F283" s="186"/>
      <c r="G283" s="186"/>
      <c r="H283" s="186"/>
      <c r="I283" s="186"/>
      <c r="J283" s="186"/>
      <c r="K283" s="186"/>
      <c r="V283" s="186"/>
      <c r="W283" s="177"/>
    </row>
    <row r="284" spans="3:23">
      <c r="C284" s="186"/>
      <c r="D284" s="212"/>
      <c r="E284" s="212"/>
      <c r="F284" s="186"/>
      <c r="G284" s="186"/>
      <c r="H284" s="186"/>
      <c r="I284" s="186"/>
      <c r="J284" s="186"/>
      <c r="K284" s="186"/>
      <c r="V284" s="186"/>
      <c r="W284" s="177"/>
    </row>
    <row r="285" spans="3:23">
      <c r="C285" s="186"/>
      <c r="D285" s="212"/>
      <c r="E285" s="212"/>
      <c r="F285" s="186"/>
      <c r="G285" s="186"/>
      <c r="H285" s="186"/>
      <c r="I285" s="186"/>
      <c r="J285" s="186"/>
      <c r="K285" s="186"/>
      <c r="V285" s="186"/>
      <c r="W285" s="177"/>
    </row>
    <row r="286" spans="3:23">
      <c r="C286" s="186"/>
      <c r="D286" s="212"/>
      <c r="E286" s="212"/>
      <c r="F286" s="186"/>
      <c r="G286" s="186"/>
      <c r="H286" s="186"/>
      <c r="I286" s="186"/>
      <c r="J286" s="186"/>
      <c r="K286" s="186"/>
      <c r="V286" s="186"/>
      <c r="W286" s="177"/>
    </row>
    <row r="287" spans="3:23">
      <c r="C287" s="186"/>
      <c r="D287" s="212"/>
      <c r="E287" s="212"/>
      <c r="F287" s="186"/>
      <c r="G287" s="186"/>
      <c r="H287" s="186"/>
      <c r="I287" s="186"/>
      <c r="J287" s="186"/>
      <c r="K287" s="186"/>
      <c r="V287" s="186"/>
      <c r="W287" s="177"/>
    </row>
    <row r="288" spans="3:23">
      <c r="C288" s="186"/>
      <c r="D288" s="212"/>
      <c r="E288" s="212"/>
      <c r="F288" s="186"/>
      <c r="G288" s="186"/>
      <c r="H288" s="186"/>
      <c r="I288" s="186"/>
      <c r="J288" s="186"/>
      <c r="K288" s="186"/>
      <c r="V288" s="186"/>
      <c r="W288" s="177"/>
    </row>
    <row r="289" spans="3:23">
      <c r="C289" s="186"/>
      <c r="D289" s="212"/>
      <c r="E289" s="212"/>
      <c r="F289" s="186"/>
      <c r="G289" s="186"/>
      <c r="H289" s="186"/>
      <c r="I289" s="186"/>
      <c r="J289" s="186"/>
      <c r="K289" s="186"/>
      <c r="V289" s="186"/>
      <c r="W289" s="177"/>
    </row>
    <row r="290" spans="3:23">
      <c r="C290" s="186"/>
      <c r="D290" s="212"/>
      <c r="E290" s="212"/>
      <c r="F290" s="186"/>
      <c r="G290" s="186"/>
      <c r="H290" s="186"/>
      <c r="I290" s="186"/>
      <c r="J290" s="186"/>
      <c r="K290" s="186"/>
      <c r="V290" s="186"/>
      <c r="W290" s="177"/>
    </row>
    <row r="291" spans="3:23">
      <c r="C291" s="186"/>
      <c r="D291" s="212"/>
      <c r="E291" s="212"/>
      <c r="F291" s="186"/>
      <c r="G291" s="186"/>
      <c r="H291" s="186"/>
      <c r="I291" s="186"/>
      <c r="J291" s="186"/>
      <c r="K291" s="186"/>
      <c r="V291" s="186"/>
      <c r="W291" s="177"/>
    </row>
    <row r="292" spans="3:23">
      <c r="C292" s="186"/>
      <c r="D292" s="212"/>
      <c r="E292" s="212"/>
      <c r="F292" s="186"/>
      <c r="G292" s="186"/>
      <c r="H292" s="186"/>
      <c r="I292" s="186"/>
      <c r="J292" s="186"/>
      <c r="K292" s="186"/>
      <c r="V292" s="186"/>
      <c r="W292" s="177"/>
    </row>
    <row r="293" spans="3:23">
      <c r="C293" s="186"/>
      <c r="D293" s="212"/>
      <c r="E293" s="212"/>
      <c r="F293" s="186"/>
      <c r="G293" s="186"/>
      <c r="H293" s="186"/>
      <c r="I293" s="186"/>
      <c r="J293" s="186"/>
      <c r="K293" s="186"/>
      <c r="V293" s="186"/>
      <c r="W293" s="177"/>
    </row>
    <row r="294" spans="3:23">
      <c r="C294" s="186"/>
      <c r="D294" s="212"/>
      <c r="E294" s="212"/>
      <c r="F294" s="186"/>
      <c r="G294" s="186"/>
      <c r="H294" s="186"/>
      <c r="I294" s="186"/>
      <c r="J294" s="186"/>
      <c r="K294" s="186"/>
      <c r="V294" s="186"/>
      <c r="W294" s="177"/>
    </row>
    <row r="295" spans="3:23">
      <c r="C295" s="186"/>
      <c r="D295" s="212"/>
      <c r="E295" s="212"/>
      <c r="F295" s="186"/>
      <c r="G295" s="186"/>
      <c r="H295" s="186"/>
      <c r="I295" s="186"/>
      <c r="J295" s="186"/>
      <c r="K295" s="186"/>
      <c r="V295" s="186"/>
      <c r="W295" s="177"/>
    </row>
    <row r="296" spans="3:23">
      <c r="C296" s="186"/>
      <c r="D296" s="212"/>
      <c r="E296" s="212"/>
      <c r="F296" s="186"/>
      <c r="G296" s="186"/>
      <c r="H296" s="186"/>
      <c r="I296" s="186"/>
      <c r="J296" s="186"/>
      <c r="K296" s="186"/>
      <c r="V296" s="186"/>
      <c r="W296" s="177"/>
    </row>
    <row r="297" spans="3:23">
      <c r="C297" s="186"/>
      <c r="D297" s="212"/>
      <c r="E297" s="212"/>
      <c r="F297" s="186"/>
      <c r="G297" s="186"/>
      <c r="H297" s="186"/>
      <c r="I297" s="186"/>
      <c r="J297" s="186"/>
      <c r="K297" s="186"/>
      <c r="V297" s="186"/>
      <c r="W297" s="177"/>
    </row>
    <row r="298" spans="3:23">
      <c r="C298" s="186"/>
      <c r="D298" s="212"/>
      <c r="E298" s="212"/>
      <c r="F298" s="186"/>
      <c r="G298" s="186"/>
      <c r="H298" s="186"/>
      <c r="I298" s="186"/>
      <c r="J298" s="186"/>
      <c r="K298" s="186"/>
      <c r="V298" s="186"/>
      <c r="W298" s="177"/>
    </row>
    <row r="299" spans="3:23">
      <c r="C299" s="186"/>
      <c r="D299" s="212"/>
      <c r="E299" s="212"/>
      <c r="F299" s="186"/>
      <c r="G299" s="186"/>
      <c r="H299" s="186"/>
      <c r="I299" s="186"/>
      <c r="J299" s="186"/>
      <c r="K299" s="186"/>
      <c r="V299" s="186"/>
      <c r="W299" s="177"/>
    </row>
    <row r="300" spans="3:23">
      <c r="C300" s="186"/>
      <c r="D300" s="212"/>
      <c r="E300" s="212"/>
      <c r="F300" s="186"/>
      <c r="G300" s="186"/>
      <c r="H300" s="186"/>
      <c r="I300" s="186"/>
      <c r="J300" s="186"/>
      <c r="K300" s="186"/>
      <c r="V300" s="186"/>
      <c r="W300" s="177"/>
    </row>
    <row r="301" spans="3:23">
      <c r="C301" s="186"/>
      <c r="D301" s="212"/>
      <c r="E301" s="212"/>
      <c r="F301" s="186"/>
      <c r="G301" s="186"/>
      <c r="H301" s="186"/>
      <c r="I301" s="186"/>
      <c r="J301" s="186"/>
      <c r="K301" s="186"/>
      <c r="V301" s="186"/>
      <c r="W301" s="177"/>
    </row>
    <row r="302" spans="3:23">
      <c r="C302" s="186"/>
      <c r="D302" s="212"/>
      <c r="E302" s="212"/>
      <c r="F302" s="186"/>
      <c r="G302" s="186"/>
      <c r="H302" s="186"/>
      <c r="I302" s="186"/>
      <c r="J302" s="186"/>
      <c r="K302" s="186"/>
      <c r="V302" s="186"/>
      <c r="W302" s="177"/>
    </row>
    <row r="303" spans="3:23">
      <c r="C303" s="186"/>
      <c r="D303" s="212"/>
      <c r="E303" s="212"/>
      <c r="F303" s="186"/>
      <c r="G303" s="186"/>
      <c r="H303" s="186"/>
      <c r="I303" s="186"/>
      <c r="J303" s="186"/>
      <c r="K303" s="186"/>
      <c r="V303" s="186"/>
      <c r="W303" s="177"/>
    </row>
    <row r="304" spans="3:23">
      <c r="C304" s="186"/>
      <c r="D304" s="212"/>
      <c r="E304" s="212"/>
      <c r="F304" s="186"/>
      <c r="G304" s="186"/>
      <c r="H304" s="186"/>
      <c r="I304" s="186"/>
      <c r="J304" s="186"/>
      <c r="K304" s="186"/>
      <c r="V304" s="186"/>
      <c r="W304" s="177"/>
    </row>
    <row r="305" spans="3:23">
      <c r="C305" s="186"/>
      <c r="D305" s="212"/>
      <c r="E305" s="212"/>
      <c r="F305" s="186"/>
      <c r="G305" s="186"/>
      <c r="H305" s="186"/>
      <c r="I305" s="186"/>
      <c r="J305" s="186"/>
      <c r="K305" s="186"/>
      <c r="V305" s="186"/>
      <c r="W305" s="177"/>
    </row>
    <row r="306" spans="3:23">
      <c r="C306" s="186"/>
      <c r="D306" s="212"/>
      <c r="E306" s="212"/>
      <c r="F306" s="186"/>
      <c r="G306" s="186"/>
      <c r="H306" s="186"/>
      <c r="I306" s="186"/>
      <c r="J306" s="186"/>
      <c r="K306" s="186"/>
      <c r="V306" s="186"/>
      <c r="W306" s="177"/>
    </row>
    <row r="307" spans="3:23">
      <c r="C307" s="186"/>
      <c r="D307" s="212"/>
      <c r="E307" s="212"/>
      <c r="F307" s="186"/>
      <c r="G307" s="186"/>
      <c r="H307" s="186"/>
      <c r="I307" s="186"/>
      <c r="J307" s="186"/>
      <c r="K307" s="186"/>
      <c r="V307" s="186"/>
      <c r="W307" s="177"/>
    </row>
    <row r="308" spans="3:23">
      <c r="C308" s="186"/>
      <c r="D308" s="212"/>
      <c r="E308" s="212"/>
      <c r="F308" s="186"/>
      <c r="G308" s="186"/>
      <c r="H308" s="186"/>
      <c r="I308" s="186"/>
      <c r="J308" s="186"/>
      <c r="K308" s="186"/>
      <c r="V308" s="186"/>
      <c r="W308" s="177"/>
    </row>
    <row r="309" spans="3:23">
      <c r="C309" s="186"/>
      <c r="D309" s="212"/>
      <c r="E309" s="212"/>
      <c r="F309" s="186"/>
      <c r="G309" s="186"/>
      <c r="H309" s="186"/>
      <c r="I309" s="186"/>
      <c r="J309" s="186"/>
      <c r="K309" s="186"/>
      <c r="V309" s="186"/>
      <c r="W309" s="177"/>
    </row>
    <row r="310" spans="3:23">
      <c r="C310" s="186"/>
      <c r="D310" s="212"/>
      <c r="E310" s="212"/>
      <c r="F310" s="186"/>
      <c r="G310" s="186"/>
      <c r="H310" s="186"/>
      <c r="I310" s="186"/>
      <c r="J310" s="186"/>
      <c r="K310" s="186"/>
      <c r="V310" s="186"/>
      <c r="W310" s="177"/>
    </row>
    <row r="311" spans="3:23">
      <c r="C311" s="186"/>
      <c r="D311" s="212"/>
      <c r="E311" s="212"/>
      <c r="F311" s="186"/>
      <c r="G311" s="186"/>
      <c r="H311" s="186"/>
      <c r="I311" s="186"/>
      <c r="J311" s="186"/>
      <c r="K311" s="186"/>
      <c r="V311" s="186"/>
      <c r="W311" s="177"/>
    </row>
    <row r="312" spans="3:23">
      <c r="C312" s="186"/>
      <c r="D312" s="212"/>
      <c r="E312" s="212"/>
      <c r="F312" s="186"/>
      <c r="G312" s="186"/>
      <c r="H312" s="186"/>
      <c r="I312" s="186"/>
      <c r="J312" s="186"/>
      <c r="K312" s="186"/>
      <c r="V312" s="186"/>
      <c r="W312" s="177"/>
    </row>
    <row r="313" spans="3:23">
      <c r="C313" s="186"/>
      <c r="D313" s="212"/>
      <c r="E313" s="212"/>
      <c r="F313" s="186"/>
      <c r="G313" s="186"/>
      <c r="H313" s="186"/>
      <c r="I313" s="186"/>
      <c r="J313" s="186"/>
      <c r="K313" s="186"/>
      <c r="V313" s="186"/>
      <c r="W313" s="177"/>
    </row>
    <row r="314" spans="3:23">
      <c r="C314" s="186"/>
      <c r="D314" s="212"/>
      <c r="E314" s="212"/>
      <c r="F314" s="186"/>
      <c r="G314" s="186"/>
      <c r="H314" s="186"/>
      <c r="I314" s="186"/>
      <c r="J314" s="186"/>
      <c r="K314" s="186"/>
      <c r="V314" s="186"/>
      <c r="W314" s="177"/>
    </row>
    <row r="315" spans="3:23">
      <c r="C315" s="186"/>
      <c r="D315" s="212"/>
      <c r="E315" s="212"/>
      <c r="F315" s="186"/>
      <c r="G315" s="186"/>
      <c r="H315" s="186"/>
      <c r="I315" s="186"/>
      <c r="J315" s="186"/>
      <c r="K315" s="186"/>
      <c r="V315" s="186"/>
      <c r="W315" s="177"/>
    </row>
    <row r="316" spans="3:23">
      <c r="C316" s="186"/>
      <c r="D316" s="212"/>
      <c r="E316" s="212"/>
      <c r="F316" s="186"/>
      <c r="G316" s="186"/>
      <c r="H316" s="186"/>
      <c r="I316" s="186"/>
      <c r="J316" s="186"/>
      <c r="K316" s="186"/>
      <c r="V316" s="186"/>
      <c r="W316" s="177"/>
    </row>
    <row r="317" spans="3:23">
      <c r="C317" s="186"/>
      <c r="D317" s="212"/>
      <c r="E317" s="212"/>
      <c r="F317" s="186"/>
      <c r="G317" s="186"/>
      <c r="H317" s="186"/>
      <c r="I317" s="186"/>
      <c r="J317" s="186"/>
      <c r="K317" s="186"/>
      <c r="V317" s="186"/>
      <c r="W317" s="177"/>
    </row>
    <row r="318" spans="3:23">
      <c r="C318" s="186"/>
      <c r="D318" s="212"/>
      <c r="E318" s="212"/>
      <c r="F318" s="186"/>
      <c r="G318" s="186"/>
      <c r="H318" s="186"/>
      <c r="I318" s="186"/>
      <c r="J318" s="186"/>
      <c r="K318" s="186"/>
      <c r="V318" s="186"/>
      <c r="W318" s="177"/>
    </row>
    <row r="319" spans="3:23">
      <c r="C319" s="186"/>
      <c r="D319" s="212"/>
      <c r="E319" s="212"/>
      <c r="F319" s="186"/>
      <c r="G319" s="186"/>
      <c r="H319" s="186"/>
      <c r="I319" s="186"/>
      <c r="J319" s="186"/>
      <c r="K319" s="186"/>
      <c r="V319" s="186"/>
      <c r="W319" s="177"/>
    </row>
    <row r="320" spans="3:23">
      <c r="C320" s="186"/>
      <c r="D320" s="212"/>
      <c r="E320" s="212"/>
      <c r="F320" s="186"/>
      <c r="G320" s="186"/>
      <c r="H320" s="186"/>
      <c r="I320" s="186"/>
      <c r="J320" s="186"/>
      <c r="K320" s="186"/>
      <c r="V320" s="186"/>
      <c r="W320" s="177"/>
    </row>
    <row r="321" spans="3:23">
      <c r="C321" s="186"/>
      <c r="D321" s="212"/>
      <c r="E321" s="212"/>
      <c r="F321" s="186"/>
      <c r="G321" s="186"/>
      <c r="H321" s="186"/>
      <c r="I321" s="186"/>
      <c r="J321" s="186"/>
      <c r="K321" s="186"/>
      <c r="V321" s="186"/>
      <c r="W321" s="177"/>
    </row>
    <row r="322" spans="3:23">
      <c r="C322" s="186"/>
      <c r="D322" s="212"/>
      <c r="E322" s="212"/>
      <c r="F322" s="186"/>
      <c r="G322" s="186"/>
      <c r="H322" s="186"/>
      <c r="I322" s="186"/>
      <c r="J322" s="186"/>
      <c r="K322" s="186"/>
      <c r="V322" s="186"/>
      <c r="W322" s="177"/>
    </row>
    <row r="323" spans="3:23">
      <c r="C323" s="186"/>
      <c r="D323" s="212"/>
      <c r="E323" s="212"/>
      <c r="F323" s="186"/>
      <c r="G323" s="186"/>
      <c r="H323" s="186"/>
      <c r="I323" s="186"/>
      <c r="J323" s="186"/>
      <c r="K323" s="186"/>
      <c r="V323" s="186"/>
      <c r="W323" s="177"/>
    </row>
    <row r="324" spans="3:23">
      <c r="C324" s="186"/>
      <c r="D324" s="212"/>
      <c r="E324" s="212"/>
      <c r="F324" s="186"/>
      <c r="G324" s="186"/>
      <c r="H324" s="186"/>
      <c r="I324" s="186"/>
      <c r="J324" s="186"/>
      <c r="K324" s="186"/>
      <c r="V324" s="186"/>
      <c r="W324" s="177"/>
    </row>
    <row r="325" spans="3:23">
      <c r="C325" s="186"/>
      <c r="D325" s="212"/>
      <c r="E325" s="212"/>
      <c r="F325" s="186"/>
      <c r="G325" s="186"/>
      <c r="H325" s="186"/>
      <c r="I325" s="186"/>
      <c r="J325" s="186"/>
      <c r="K325" s="186"/>
      <c r="V325" s="186"/>
      <c r="W325" s="177"/>
    </row>
    <row r="326" spans="3:23">
      <c r="C326" s="186"/>
      <c r="D326" s="212"/>
      <c r="E326" s="212"/>
      <c r="F326" s="186"/>
      <c r="G326" s="186"/>
      <c r="H326" s="186"/>
      <c r="I326" s="186"/>
      <c r="J326" s="186"/>
      <c r="K326" s="186"/>
      <c r="V326" s="186"/>
      <c r="W326" s="177"/>
    </row>
    <row r="327" spans="3:23">
      <c r="C327" s="186"/>
      <c r="D327" s="212"/>
      <c r="E327" s="212"/>
      <c r="F327" s="186"/>
      <c r="G327" s="186"/>
      <c r="H327" s="186"/>
      <c r="I327" s="186"/>
      <c r="J327" s="186"/>
      <c r="K327" s="186"/>
      <c r="V327" s="186"/>
      <c r="W327" s="177"/>
    </row>
    <row r="328" spans="3:23">
      <c r="C328" s="186"/>
      <c r="D328" s="212"/>
      <c r="E328" s="212"/>
      <c r="F328" s="186"/>
      <c r="G328" s="186"/>
      <c r="H328" s="186"/>
      <c r="I328" s="186"/>
      <c r="J328" s="186"/>
      <c r="K328" s="186"/>
      <c r="V328" s="186"/>
      <c r="W328" s="177"/>
    </row>
    <row r="329" spans="3:23">
      <c r="C329" s="186"/>
      <c r="D329" s="212"/>
      <c r="E329" s="212"/>
      <c r="F329" s="186"/>
      <c r="G329" s="186"/>
      <c r="H329" s="186"/>
      <c r="I329" s="186"/>
      <c r="J329" s="186"/>
      <c r="K329" s="186"/>
      <c r="V329" s="186"/>
      <c r="W329" s="177"/>
    </row>
    <row r="330" spans="3:23">
      <c r="C330" s="186"/>
      <c r="D330" s="212"/>
      <c r="E330" s="212"/>
      <c r="F330" s="186"/>
      <c r="G330" s="186"/>
      <c r="H330" s="186"/>
      <c r="I330" s="186"/>
      <c r="J330" s="186"/>
      <c r="K330" s="186"/>
      <c r="V330" s="186"/>
      <c r="W330" s="177"/>
    </row>
    <row r="331" spans="3:23">
      <c r="C331" s="186"/>
      <c r="D331" s="212"/>
      <c r="E331" s="212"/>
      <c r="F331" s="186"/>
      <c r="G331" s="186"/>
      <c r="H331" s="186"/>
      <c r="I331" s="186"/>
      <c r="J331" s="186"/>
      <c r="K331" s="186"/>
      <c r="V331" s="186"/>
      <c r="W331" s="177"/>
    </row>
    <row r="332" spans="3:23">
      <c r="C332" s="186"/>
      <c r="D332" s="212"/>
      <c r="E332" s="212"/>
      <c r="F332" s="186"/>
      <c r="G332" s="186"/>
      <c r="H332" s="186"/>
      <c r="I332" s="186"/>
      <c r="J332" s="186"/>
      <c r="K332" s="186"/>
      <c r="V332" s="186"/>
      <c r="W332" s="177"/>
    </row>
    <row r="333" spans="3:23">
      <c r="C333" s="186"/>
      <c r="D333" s="212"/>
      <c r="E333" s="212"/>
      <c r="F333" s="186"/>
      <c r="G333" s="186"/>
      <c r="H333" s="186"/>
      <c r="I333" s="186"/>
      <c r="J333" s="186"/>
      <c r="K333" s="186"/>
      <c r="V333" s="186"/>
      <c r="W333" s="177"/>
    </row>
    <row r="334" spans="3:23">
      <c r="C334" s="186"/>
      <c r="D334" s="212"/>
      <c r="E334" s="212"/>
      <c r="F334" s="186"/>
      <c r="G334" s="186"/>
      <c r="H334" s="186"/>
      <c r="I334" s="186"/>
      <c r="J334" s="186"/>
      <c r="K334" s="186"/>
      <c r="V334" s="186"/>
      <c r="W334" s="177"/>
    </row>
    <row r="335" spans="3:23">
      <c r="C335" s="186"/>
      <c r="D335" s="212"/>
      <c r="E335" s="212"/>
      <c r="F335" s="186"/>
      <c r="G335" s="186"/>
      <c r="H335" s="186"/>
      <c r="I335" s="186"/>
      <c r="J335" s="186"/>
      <c r="K335" s="186"/>
      <c r="V335" s="186"/>
      <c r="W335" s="177"/>
    </row>
    <row r="336" spans="3:23">
      <c r="C336" s="186"/>
      <c r="D336" s="212"/>
      <c r="E336" s="212"/>
      <c r="F336" s="186"/>
      <c r="G336" s="186"/>
      <c r="H336" s="186"/>
      <c r="I336" s="186"/>
      <c r="J336" s="186"/>
      <c r="K336" s="186"/>
      <c r="V336" s="186"/>
      <c r="W336" s="177"/>
    </row>
    <row r="337" spans="3:23">
      <c r="C337" s="186"/>
      <c r="D337" s="212"/>
      <c r="E337" s="212"/>
      <c r="F337" s="186"/>
      <c r="G337" s="186"/>
      <c r="H337" s="186"/>
      <c r="I337" s="186"/>
      <c r="J337" s="186"/>
      <c r="K337" s="186"/>
      <c r="V337" s="186"/>
      <c r="W337" s="177"/>
    </row>
    <row r="338" spans="3:23">
      <c r="C338" s="186"/>
      <c r="D338" s="212"/>
      <c r="E338" s="212"/>
      <c r="F338" s="186"/>
      <c r="G338" s="186"/>
      <c r="H338" s="186"/>
      <c r="I338" s="186"/>
      <c r="J338" s="186"/>
      <c r="K338" s="186"/>
      <c r="V338" s="186"/>
      <c r="W338" s="177"/>
    </row>
    <row r="339" spans="3:23">
      <c r="C339" s="186"/>
      <c r="D339" s="212"/>
      <c r="E339" s="212"/>
      <c r="F339" s="186"/>
      <c r="G339" s="186"/>
      <c r="H339" s="186"/>
      <c r="I339" s="186"/>
      <c r="J339" s="186"/>
      <c r="K339" s="186"/>
      <c r="V339" s="186"/>
      <c r="W339" s="177"/>
    </row>
    <row r="340" spans="3:23">
      <c r="C340" s="186"/>
      <c r="D340" s="212"/>
      <c r="E340" s="212"/>
      <c r="F340" s="186"/>
      <c r="G340" s="186"/>
      <c r="H340" s="186"/>
      <c r="I340" s="186"/>
      <c r="J340" s="186"/>
      <c r="K340" s="186"/>
      <c r="V340" s="186"/>
      <c r="W340" s="177"/>
    </row>
    <row r="341" spans="3:23">
      <c r="C341" s="186"/>
      <c r="D341" s="212"/>
      <c r="E341" s="212"/>
      <c r="F341" s="186"/>
      <c r="G341" s="186"/>
      <c r="H341" s="186"/>
      <c r="I341" s="186"/>
      <c r="J341" s="186"/>
      <c r="K341" s="186"/>
      <c r="V341" s="186"/>
      <c r="W341" s="177"/>
    </row>
    <row r="342" spans="3:23">
      <c r="C342" s="186"/>
      <c r="D342" s="212"/>
      <c r="E342" s="212"/>
      <c r="F342" s="186"/>
      <c r="G342" s="186"/>
      <c r="H342" s="186"/>
      <c r="I342" s="186"/>
      <c r="J342" s="186"/>
      <c r="K342" s="186"/>
      <c r="V342" s="186"/>
      <c r="W342" s="177"/>
    </row>
    <row r="343" spans="3:23">
      <c r="C343" s="186"/>
      <c r="D343" s="212"/>
      <c r="E343" s="212"/>
      <c r="F343" s="186"/>
      <c r="G343" s="186"/>
      <c r="H343" s="186"/>
      <c r="I343" s="186"/>
      <c r="J343" s="186"/>
      <c r="K343" s="186"/>
      <c r="V343" s="186"/>
      <c r="W343" s="177"/>
    </row>
    <row r="344" spans="3:23">
      <c r="C344" s="186"/>
      <c r="D344" s="212"/>
      <c r="E344" s="212"/>
      <c r="F344" s="186"/>
      <c r="G344" s="186"/>
      <c r="H344" s="186"/>
      <c r="I344" s="186"/>
      <c r="J344" s="186"/>
      <c r="K344" s="186"/>
      <c r="V344" s="186"/>
      <c r="W344" s="177"/>
    </row>
    <row r="345" spans="3:23">
      <c r="C345" s="186"/>
      <c r="D345" s="212"/>
      <c r="E345" s="212"/>
      <c r="F345" s="186"/>
      <c r="G345" s="186"/>
      <c r="H345" s="186"/>
      <c r="I345" s="186"/>
      <c r="J345" s="186"/>
      <c r="K345" s="186"/>
      <c r="V345" s="186"/>
      <c r="W345" s="177"/>
    </row>
    <row r="346" spans="3:23">
      <c r="C346" s="186"/>
      <c r="D346" s="212"/>
      <c r="E346" s="212"/>
      <c r="F346" s="186"/>
      <c r="G346" s="186"/>
      <c r="H346" s="186"/>
      <c r="I346" s="186"/>
      <c r="J346" s="186"/>
      <c r="K346" s="186"/>
      <c r="V346" s="186"/>
      <c r="W346" s="177"/>
    </row>
    <row r="347" spans="3:23">
      <c r="C347" s="186"/>
      <c r="D347" s="212"/>
      <c r="E347" s="212"/>
      <c r="F347" s="186"/>
      <c r="G347" s="186"/>
      <c r="H347" s="186"/>
      <c r="I347" s="186"/>
      <c r="J347" s="186"/>
      <c r="K347" s="186"/>
      <c r="V347" s="186"/>
      <c r="W347" s="177"/>
    </row>
    <row r="348" spans="3:23">
      <c r="C348" s="186"/>
      <c r="D348" s="212"/>
      <c r="E348" s="212"/>
      <c r="F348" s="186"/>
      <c r="G348" s="186"/>
      <c r="H348" s="186"/>
      <c r="I348" s="186"/>
      <c r="J348" s="186"/>
      <c r="K348" s="186"/>
      <c r="V348" s="186"/>
      <c r="W348" s="177"/>
    </row>
    <row r="349" spans="3:23">
      <c r="C349" s="186"/>
      <c r="D349" s="212"/>
      <c r="E349" s="212"/>
      <c r="F349" s="186"/>
      <c r="G349" s="186"/>
      <c r="H349" s="186"/>
      <c r="I349" s="186"/>
      <c r="J349" s="186"/>
      <c r="K349" s="186"/>
      <c r="V349" s="186"/>
      <c r="W349" s="177"/>
    </row>
    <row r="350" spans="3:23">
      <c r="C350" s="186"/>
      <c r="D350" s="212"/>
      <c r="E350" s="212"/>
      <c r="F350" s="186"/>
      <c r="G350" s="186"/>
      <c r="H350" s="186"/>
      <c r="I350" s="186"/>
      <c r="J350" s="186"/>
      <c r="K350" s="186"/>
      <c r="V350" s="186"/>
      <c r="W350" s="177"/>
    </row>
    <row r="351" spans="3:23">
      <c r="C351" s="186"/>
      <c r="D351" s="212"/>
      <c r="E351" s="212"/>
      <c r="F351" s="186"/>
      <c r="G351" s="186"/>
      <c r="H351" s="186"/>
      <c r="I351" s="186"/>
      <c r="J351" s="186"/>
      <c r="K351" s="186"/>
      <c r="V351" s="186"/>
      <c r="W351" s="177"/>
    </row>
    <row r="352" spans="3:23">
      <c r="C352" s="186"/>
      <c r="D352" s="212"/>
      <c r="E352" s="212"/>
      <c r="F352" s="186"/>
      <c r="G352" s="186"/>
      <c r="H352" s="186"/>
      <c r="I352" s="186"/>
      <c r="J352" s="186"/>
      <c r="K352" s="186"/>
      <c r="V352" s="186"/>
      <c r="W352" s="177"/>
    </row>
    <row r="353" spans="3:23">
      <c r="C353" s="186"/>
      <c r="D353" s="212"/>
      <c r="E353" s="212"/>
      <c r="F353" s="186"/>
      <c r="G353" s="186"/>
      <c r="H353" s="186"/>
      <c r="I353" s="186"/>
      <c r="J353" s="186"/>
      <c r="K353" s="186"/>
      <c r="V353" s="186"/>
      <c r="W353" s="177"/>
    </row>
    <row r="354" spans="3:23">
      <c r="C354" s="186"/>
      <c r="D354" s="212"/>
      <c r="E354" s="212"/>
      <c r="F354" s="186"/>
      <c r="G354" s="186"/>
      <c r="H354" s="186"/>
      <c r="I354" s="186"/>
      <c r="J354" s="186"/>
      <c r="K354" s="186"/>
      <c r="V354" s="186"/>
      <c r="W354" s="177"/>
    </row>
    <row r="355" spans="3:23">
      <c r="C355" s="186"/>
      <c r="D355" s="212"/>
      <c r="E355" s="212"/>
      <c r="F355" s="186"/>
      <c r="G355" s="186"/>
      <c r="H355" s="186"/>
      <c r="I355" s="186"/>
      <c r="J355" s="186"/>
      <c r="K355" s="186"/>
      <c r="V355" s="186"/>
      <c r="W355" s="177"/>
    </row>
    <row r="356" spans="3:23">
      <c r="C356" s="186"/>
      <c r="D356" s="212"/>
      <c r="E356" s="212"/>
      <c r="F356" s="186"/>
      <c r="G356" s="186"/>
      <c r="H356" s="186"/>
      <c r="I356" s="186"/>
      <c r="J356" s="186"/>
      <c r="K356" s="186"/>
      <c r="V356" s="186"/>
      <c r="W356" s="177"/>
    </row>
    <row r="357" spans="3:23">
      <c r="C357" s="186"/>
      <c r="D357" s="212"/>
      <c r="E357" s="212"/>
      <c r="F357" s="186"/>
      <c r="G357" s="186"/>
      <c r="H357" s="186"/>
      <c r="I357" s="186"/>
      <c r="J357" s="186"/>
      <c r="K357" s="186"/>
      <c r="V357" s="186"/>
      <c r="W357" s="177"/>
    </row>
    <row r="358" spans="3:23">
      <c r="C358" s="186"/>
      <c r="D358" s="212"/>
      <c r="E358" s="212"/>
      <c r="F358" s="186"/>
      <c r="G358" s="186"/>
      <c r="H358" s="186"/>
      <c r="I358" s="186"/>
      <c r="J358" s="186"/>
      <c r="K358" s="186"/>
      <c r="V358" s="186"/>
      <c r="W358" s="177"/>
    </row>
    <row r="359" spans="3:23">
      <c r="C359" s="186"/>
      <c r="D359" s="212"/>
      <c r="E359" s="212"/>
      <c r="F359" s="186"/>
      <c r="G359" s="186"/>
      <c r="H359" s="186"/>
      <c r="I359" s="186"/>
      <c r="J359" s="186"/>
      <c r="K359" s="186"/>
      <c r="V359" s="186"/>
      <c r="W359" s="177"/>
    </row>
    <row r="360" spans="3:23">
      <c r="C360" s="186"/>
      <c r="D360" s="212"/>
      <c r="E360" s="212"/>
      <c r="F360" s="186"/>
      <c r="G360" s="186"/>
      <c r="H360" s="186"/>
      <c r="I360" s="186"/>
      <c r="J360" s="186"/>
      <c r="K360" s="186"/>
      <c r="V360" s="186"/>
      <c r="W360" s="177"/>
    </row>
    <row r="361" spans="3:23">
      <c r="C361" s="186"/>
      <c r="D361" s="212"/>
      <c r="E361" s="212"/>
      <c r="F361" s="186"/>
      <c r="G361" s="186"/>
      <c r="H361" s="186"/>
      <c r="I361" s="186"/>
      <c r="J361" s="186"/>
      <c r="K361" s="186"/>
      <c r="V361" s="186"/>
      <c r="W361" s="177"/>
    </row>
    <row r="362" spans="3:23">
      <c r="C362" s="186"/>
      <c r="D362" s="212"/>
      <c r="E362" s="212"/>
      <c r="F362" s="186"/>
      <c r="G362" s="186"/>
      <c r="H362" s="186"/>
      <c r="I362" s="186"/>
      <c r="J362" s="186"/>
      <c r="K362" s="186"/>
      <c r="V362" s="186"/>
      <c r="W362" s="177"/>
    </row>
    <row r="363" spans="3:23">
      <c r="C363" s="186"/>
      <c r="D363" s="212"/>
      <c r="E363" s="212"/>
      <c r="F363" s="186"/>
      <c r="G363" s="186"/>
      <c r="H363" s="186"/>
      <c r="I363" s="186"/>
      <c r="J363" s="186"/>
      <c r="K363" s="186"/>
      <c r="V363" s="186"/>
      <c r="W363" s="177"/>
    </row>
    <row r="364" spans="3:23">
      <c r="C364" s="186"/>
      <c r="D364" s="212"/>
      <c r="E364" s="212"/>
      <c r="F364" s="186"/>
      <c r="G364" s="186"/>
      <c r="H364" s="186"/>
      <c r="I364" s="186"/>
      <c r="J364" s="186"/>
      <c r="K364" s="186"/>
      <c r="V364" s="186"/>
      <c r="W364" s="177"/>
    </row>
    <row r="365" spans="3:23">
      <c r="C365" s="186"/>
      <c r="D365" s="212"/>
      <c r="E365" s="212"/>
      <c r="F365" s="186"/>
      <c r="G365" s="186"/>
      <c r="H365" s="186"/>
      <c r="I365" s="186"/>
      <c r="J365" s="186"/>
      <c r="K365" s="186"/>
      <c r="V365" s="186"/>
      <c r="W365" s="177"/>
    </row>
    <row r="366" spans="3:23">
      <c r="C366" s="186"/>
      <c r="D366" s="212"/>
      <c r="E366" s="212"/>
      <c r="F366" s="186"/>
      <c r="G366" s="186"/>
      <c r="H366" s="186"/>
      <c r="I366" s="186"/>
      <c r="J366" s="186"/>
      <c r="K366" s="186"/>
      <c r="V366" s="186"/>
      <c r="W366" s="177"/>
    </row>
    <row r="367" spans="3:23">
      <c r="C367" s="186"/>
      <c r="D367" s="212"/>
      <c r="E367" s="212"/>
      <c r="F367" s="186"/>
      <c r="G367" s="186"/>
      <c r="H367" s="186"/>
      <c r="I367" s="186"/>
      <c r="J367" s="186"/>
      <c r="K367" s="186"/>
      <c r="V367" s="186"/>
      <c r="W367" s="177"/>
    </row>
    <row r="368" spans="3:23">
      <c r="C368" s="186"/>
      <c r="D368" s="212"/>
      <c r="E368" s="212"/>
      <c r="F368" s="186"/>
      <c r="G368" s="186"/>
      <c r="H368" s="186"/>
      <c r="I368" s="186"/>
      <c r="J368" s="186"/>
      <c r="K368" s="186"/>
      <c r="V368" s="186"/>
      <c r="W368" s="177"/>
    </row>
    <row r="369" spans="3:23">
      <c r="C369" s="186"/>
      <c r="D369" s="212"/>
      <c r="E369" s="212"/>
      <c r="F369" s="186"/>
      <c r="G369" s="186"/>
      <c r="H369" s="186"/>
      <c r="I369" s="186"/>
      <c r="J369" s="186"/>
      <c r="K369" s="186"/>
      <c r="V369" s="186"/>
      <c r="W369" s="177"/>
    </row>
    <row r="370" spans="3:23">
      <c r="C370" s="186"/>
      <c r="D370" s="212"/>
      <c r="E370" s="212"/>
      <c r="F370" s="186"/>
      <c r="G370" s="186"/>
      <c r="H370" s="186"/>
      <c r="I370" s="186"/>
      <c r="J370" s="186"/>
      <c r="K370" s="186"/>
      <c r="V370" s="186"/>
      <c r="W370" s="177"/>
    </row>
    <row r="371" spans="3:23">
      <c r="C371" s="186"/>
      <c r="D371" s="212"/>
      <c r="E371" s="212"/>
      <c r="F371" s="186"/>
      <c r="G371" s="186"/>
      <c r="H371" s="186"/>
      <c r="I371" s="186"/>
      <c r="J371" s="186"/>
      <c r="K371" s="186"/>
      <c r="V371" s="186"/>
      <c r="W371" s="177"/>
    </row>
    <row r="372" spans="3:23">
      <c r="C372" s="186"/>
      <c r="D372" s="212"/>
      <c r="E372" s="212"/>
      <c r="F372" s="186"/>
      <c r="G372" s="186"/>
      <c r="H372" s="186"/>
      <c r="I372" s="186"/>
      <c r="J372" s="186"/>
      <c r="K372" s="186"/>
      <c r="V372" s="186"/>
      <c r="W372" s="177"/>
    </row>
    <row r="373" spans="3:23">
      <c r="C373" s="186"/>
      <c r="D373" s="212"/>
      <c r="E373" s="212"/>
      <c r="F373" s="186"/>
      <c r="G373" s="186"/>
      <c r="H373" s="186"/>
      <c r="I373" s="186"/>
      <c r="J373" s="186"/>
      <c r="K373" s="186"/>
      <c r="V373" s="186"/>
      <c r="W373" s="177"/>
    </row>
    <row r="374" spans="3:23">
      <c r="C374" s="186"/>
      <c r="D374" s="212"/>
      <c r="E374" s="212"/>
      <c r="F374" s="186"/>
      <c r="G374" s="186"/>
      <c r="H374" s="186"/>
      <c r="I374" s="186"/>
      <c r="J374" s="186"/>
      <c r="K374" s="186"/>
      <c r="V374" s="186"/>
      <c r="W374" s="177"/>
    </row>
    <row r="375" spans="3:23">
      <c r="C375" s="186"/>
      <c r="D375" s="212"/>
      <c r="E375" s="212"/>
      <c r="F375" s="186"/>
      <c r="G375" s="186"/>
      <c r="H375" s="186"/>
      <c r="I375" s="186"/>
      <c r="J375" s="186"/>
      <c r="K375" s="186"/>
      <c r="V375" s="186"/>
      <c r="W375" s="177"/>
    </row>
    <row r="376" spans="3:23">
      <c r="C376" s="186"/>
      <c r="D376" s="212"/>
      <c r="E376" s="212"/>
      <c r="F376" s="186"/>
      <c r="G376" s="186"/>
      <c r="H376" s="186"/>
      <c r="I376" s="186"/>
      <c r="J376" s="186"/>
      <c r="K376" s="186"/>
      <c r="V376" s="186"/>
      <c r="W376" s="177"/>
    </row>
    <row r="377" spans="3:23">
      <c r="C377" s="186"/>
      <c r="D377" s="212"/>
      <c r="E377" s="212"/>
      <c r="F377" s="186"/>
      <c r="G377" s="186"/>
      <c r="H377" s="186"/>
      <c r="I377" s="186"/>
      <c r="J377" s="186"/>
      <c r="K377" s="186"/>
      <c r="V377" s="186"/>
      <c r="W377" s="177"/>
    </row>
    <row r="378" spans="3:23">
      <c r="C378" s="186"/>
      <c r="D378" s="212"/>
      <c r="E378" s="212"/>
      <c r="F378" s="186"/>
      <c r="G378" s="186"/>
      <c r="H378" s="186"/>
      <c r="I378" s="186"/>
      <c r="J378" s="186"/>
      <c r="K378" s="186"/>
      <c r="V378" s="186"/>
      <c r="W378" s="177"/>
    </row>
    <row r="379" spans="3:23">
      <c r="C379" s="186"/>
      <c r="D379" s="212"/>
      <c r="E379" s="212"/>
      <c r="F379" s="186"/>
      <c r="G379" s="186"/>
      <c r="H379" s="186"/>
      <c r="I379" s="186"/>
      <c r="J379" s="186"/>
      <c r="K379" s="186"/>
      <c r="V379" s="186"/>
      <c r="W379" s="177"/>
    </row>
    <row r="380" spans="3:23">
      <c r="C380" s="186"/>
      <c r="D380" s="212"/>
      <c r="E380" s="212"/>
      <c r="F380" s="186"/>
      <c r="G380" s="186"/>
      <c r="H380" s="186"/>
      <c r="I380" s="186"/>
      <c r="J380" s="186"/>
      <c r="K380" s="186"/>
      <c r="V380" s="186"/>
      <c r="W380" s="177"/>
    </row>
    <row r="381" spans="3:23">
      <c r="C381" s="186"/>
      <c r="D381" s="212"/>
      <c r="E381" s="212"/>
      <c r="F381" s="186"/>
      <c r="G381" s="186"/>
      <c r="H381" s="186"/>
      <c r="I381" s="186"/>
      <c r="J381" s="186"/>
      <c r="K381" s="186"/>
      <c r="V381" s="186"/>
      <c r="W381" s="177"/>
    </row>
    <row r="382" spans="3:23">
      <c r="C382" s="186"/>
      <c r="D382" s="212"/>
      <c r="E382" s="212"/>
      <c r="F382" s="186"/>
      <c r="G382" s="186"/>
      <c r="H382" s="186"/>
      <c r="I382" s="186"/>
      <c r="J382" s="186"/>
      <c r="K382" s="186"/>
      <c r="V382" s="186"/>
      <c r="W382" s="177"/>
    </row>
    <row r="383" spans="3:23">
      <c r="C383" s="186"/>
      <c r="D383" s="212"/>
      <c r="E383" s="212"/>
      <c r="F383" s="186"/>
      <c r="G383" s="186"/>
      <c r="H383" s="186"/>
      <c r="I383" s="186"/>
      <c r="J383" s="186"/>
      <c r="K383" s="186"/>
      <c r="V383" s="186"/>
      <c r="W383" s="177"/>
    </row>
    <row r="384" spans="3:23">
      <c r="C384" s="186"/>
      <c r="D384" s="212"/>
      <c r="E384" s="212"/>
      <c r="F384" s="186"/>
      <c r="G384" s="186"/>
      <c r="H384" s="186"/>
      <c r="I384" s="186"/>
      <c r="J384" s="186"/>
      <c r="K384" s="186"/>
      <c r="V384" s="186"/>
      <c r="W384" s="177"/>
    </row>
    <row r="385" spans="3:23">
      <c r="C385" s="186"/>
      <c r="D385" s="212"/>
      <c r="E385" s="212"/>
      <c r="F385" s="186"/>
      <c r="G385" s="186"/>
      <c r="H385" s="186"/>
      <c r="I385" s="186"/>
      <c r="J385" s="186"/>
      <c r="K385" s="186"/>
      <c r="V385" s="186"/>
      <c r="W385" s="177"/>
    </row>
    <row r="386" spans="3:23">
      <c r="C386" s="186"/>
      <c r="D386" s="212"/>
      <c r="E386" s="212"/>
      <c r="F386" s="186"/>
      <c r="G386" s="186"/>
      <c r="H386" s="186"/>
      <c r="I386" s="186"/>
      <c r="J386" s="186"/>
      <c r="K386" s="186"/>
      <c r="V386" s="186"/>
      <c r="W386" s="177"/>
    </row>
    <row r="387" spans="3:23">
      <c r="C387" s="186"/>
      <c r="D387" s="212"/>
      <c r="E387" s="212"/>
      <c r="F387" s="186"/>
      <c r="G387" s="186"/>
      <c r="H387" s="186"/>
      <c r="I387" s="186"/>
      <c r="J387" s="186"/>
      <c r="K387" s="186"/>
      <c r="V387" s="186"/>
      <c r="W387" s="177"/>
    </row>
    <row r="388" spans="3:23">
      <c r="C388" s="186"/>
      <c r="D388" s="212"/>
      <c r="E388" s="212"/>
      <c r="F388" s="186"/>
      <c r="G388" s="186"/>
      <c r="H388" s="186"/>
      <c r="I388" s="186"/>
      <c r="J388" s="186"/>
      <c r="K388" s="186"/>
      <c r="V388" s="186"/>
      <c r="W388" s="177"/>
    </row>
    <row r="389" spans="3:23">
      <c r="C389" s="186"/>
      <c r="D389" s="212"/>
      <c r="E389" s="212"/>
      <c r="F389" s="186"/>
      <c r="G389" s="186"/>
      <c r="H389" s="186"/>
      <c r="I389" s="186"/>
      <c r="J389" s="186"/>
      <c r="K389" s="186"/>
      <c r="V389" s="186"/>
      <c r="W389" s="177"/>
    </row>
    <row r="390" spans="3:23">
      <c r="C390" s="186"/>
      <c r="D390" s="212"/>
      <c r="E390" s="212"/>
      <c r="F390" s="186"/>
      <c r="G390" s="186"/>
      <c r="H390" s="186"/>
      <c r="I390" s="186"/>
      <c r="J390" s="186"/>
      <c r="K390" s="186"/>
      <c r="V390" s="186"/>
      <c r="W390" s="177"/>
    </row>
    <row r="391" spans="3:23">
      <c r="C391" s="186"/>
      <c r="D391" s="212"/>
      <c r="E391" s="212"/>
      <c r="F391" s="186"/>
      <c r="G391" s="186"/>
      <c r="H391" s="186"/>
      <c r="I391" s="186"/>
      <c r="J391" s="186"/>
      <c r="K391" s="186"/>
      <c r="V391" s="186"/>
      <c r="W391" s="177"/>
    </row>
    <row r="392" spans="3:23">
      <c r="C392" s="186"/>
      <c r="D392" s="212"/>
      <c r="E392" s="212"/>
      <c r="F392" s="186"/>
      <c r="G392" s="186"/>
      <c r="H392" s="186"/>
      <c r="I392" s="186"/>
      <c r="J392" s="186"/>
      <c r="K392" s="186"/>
      <c r="V392" s="186"/>
      <c r="W392" s="177"/>
    </row>
    <row r="393" spans="3:23">
      <c r="C393" s="186"/>
      <c r="D393" s="212"/>
      <c r="E393" s="212"/>
      <c r="F393" s="186"/>
      <c r="G393" s="186"/>
      <c r="H393" s="186"/>
      <c r="I393" s="186"/>
      <c r="J393" s="186"/>
      <c r="K393" s="186"/>
      <c r="V393" s="186"/>
      <c r="W393" s="177"/>
    </row>
    <row r="394" spans="3:23">
      <c r="C394" s="186"/>
      <c r="D394" s="212"/>
      <c r="E394" s="212"/>
      <c r="F394" s="186"/>
      <c r="G394" s="186"/>
      <c r="H394" s="186"/>
      <c r="I394" s="186"/>
      <c r="J394" s="186"/>
      <c r="K394" s="186"/>
      <c r="V394" s="186"/>
      <c r="W394" s="177"/>
    </row>
    <row r="395" spans="3:23">
      <c r="C395" s="186"/>
      <c r="D395" s="212"/>
      <c r="E395" s="212"/>
      <c r="F395" s="186"/>
      <c r="G395" s="186"/>
      <c r="H395" s="186"/>
      <c r="I395" s="186"/>
      <c r="J395" s="186"/>
      <c r="K395" s="186"/>
      <c r="V395" s="186"/>
      <c r="W395" s="177"/>
    </row>
    <row r="396" spans="3:23">
      <c r="C396" s="186"/>
      <c r="D396" s="212"/>
      <c r="E396" s="212"/>
      <c r="F396" s="186"/>
      <c r="G396" s="186"/>
      <c r="H396" s="186"/>
      <c r="I396" s="186"/>
      <c r="J396" s="186"/>
      <c r="K396" s="186"/>
      <c r="V396" s="186"/>
      <c r="W396" s="177"/>
    </row>
    <row r="397" spans="3:23">
      <c r="C397" s="186"/>
      <c r="D397" s="212"/>
      <c r="E397" s="212"/>
      <c r="F397" s="186"/>
      <c r="G397" s="186"/>
      <c r="H397" s="186"/>
      <c r="I397" s="186"/>
      <c r="J397" s="186"/>
      <c r="K397" s="186"/>
      <c r="V397" s="186"/>
      <c r="W397" s="177"/>
    </row>
    <row r="398" spans="3:23">
      <c r="C398" s="186"/>
      <c r="D398" s="212"/>
      <c r="E398" s="212"/>
      <c r="F398" s="186"/>
      <c r="G398" s="186"/>
      <c r="H398" s="186"/>
      <c r="I398" s="186"/>
      <c r="J398" s="186"/>
      <c r="K398" s="186"/>
      <c r="V398" s="186"/>
      <c r="W398" s="177"/>
    </row>
    <row r="399" spans="3:23">
      <c r="C399" s="186"/>
      <c r="D399" s="212"/>
      <c r="E399" s="212"/>
      <c r="F399" s="186"/>
      <c r="G399" s="186"/>
      <c r="H399" s="186"/>
      <c r="I399" s="186"/>
      <c r="J399" s="186"/>
      <c r="K399" s="186"/>
      <c r="V399" s="186"/>
      <c r="W399" s="177"/>
    </row>
    <row r="400" spans="3:23">
      <c r="C400" s="186"/>
      <c r="D400" s="212"/>
      <c r="E400" s="212"/>
      <c r="F400" s="186"/>
      <c r="G400" s="186"/>
      <c r="H400" s="186"/>
      <c r="I400" s="186"/>
      <c r="J400" s="186"/>
      <c r="K400" s="186"/>
      <c r="V400" s="186"/>
      <c r="W400" s="177"/>
    </row>
    <row r="401" spans="3:23">
      <c r="C401" s="186"/>
      <c r="D401" s="212"/>
      <c r="E401" s="212"/>
      <c r="F401" s="186"/>
      <c r="G401" s="186"/>
      <c r="H401" s="186"/>
      <c r="I401" s="186"/>
      <c r="J401" s="186"/>
      <c r="K401" s="186"/>
      <c r="V401" s="186"/>
      <c r="W401" s="177"/>
    </row>
    <row r="402" spans="3:23">
      <c r="C402" s="186"/>
      <c r="D402" s="212"/>
      <c r="E402" s="212"/>
      <c r="F402" s="186"/>
      <c r="G402" s="186"/>
      <c r="H402" s="186"/>
      <c r="I402" s="186"/>
      <c r="J402" s="186"/>
      <c r="K402" s="186"/>
      <c r="V402" s="186"/>
      <c r="W402" s="177"/>
    </row>
    <row r="403" spans="3:23">
      <c r="C403" s="186"/>
      <c r="D403" s="212"/>
      <c r="E403" s="212"/>
      <c r="F403" s="186"/>
      <c r="G403" s="186"/>
      <c r="H403" s="186"/>
      <c r="I403" s="186"/>
      <c r="J403" s="186"/>
      <c r="K403" s="186"/>
      <c r="V403" s="186"/>
      <c r="W403" s="177"/>
    </row>
    <row r="404" spans="3:23">
      <c r="C404" s="186"/>
      <c r="D404" s="212"/>
      <c r="E404" s="212"/>
      <c r="F404" s="186"/>
      <c r="G404" s="186"/>
      <c r="H404" s="186"/>
      <c r="I404" s="186"/>
      <c r="J404" s="186"/>
      <c r="K404" s="186"/>
      <c r="V404" s="186"/>
      <c r="W404" s="177"/>
    </row>
    <row r="405" spans="3:23">
      <c r="C405" s="186"/>
      <c r="D405" s="212"/>
      <c r="E405" s="212"/>
      <c r="F405" s="186"/>
      <c r="G405" s="186"/>
      <c r="H405" s="186"/>
      <c r="I405" s="186"/>
      <c r="J405" s="186"/>
      <c r="K405" s="186"/>
      <c r="V405" s="186"/>
      <c r="W405" s="177"/>
    </row>
    <row r="406" spans="3:23">
      <c r="C406" s="186"/>
      <c r="D406" s="212"/>
      <c r="E406" s="212"/>
      <c r="F406" s="186"/>
      <c r="G406" s="186"/>
      <c r="H406" s="186"/>
      <c r="I406" s="186"/>
      <c r="J406" s="186"/>
      <c r="K406" s="186"/>
      <c r="V406" s="186"/>
      <c r="W406" s="177"/>
    </row>
    <row r="407" spans="3:23">
      <c r="C407" s="186"/>
      <c r="D407" s="212"/>
      <c r="E407" s="212"/>
      <c r="F407" s="186"/>
      <c r="G407" s="186"/>
      <c r="H407" s="186"/>
      <c r="I407" s="186"/>
      <c r="J407" s="186"/>
      <c r="K407" s="186"/>
      <c r="V407" s="186"/>
      <c r="W407" s="177"/>
    </row>
    <row r="408" spans="3:23">
      <c r="C408" s="186"/>
      <c r="D408" s="212"/>
      <c r="E408" s="212"/>
      <c r="F408" s="186"/>
      <c r="G408" s="186"/>
      <c r="H408" s="186"/>
      <c r="I408" s="186"/>
      <c r="J408" s="186"/>
      <c r="K408" s="186"/>
      <c r="V408" s="186"/>
      <c r="W408" s="177"/>
    </row>
    <row r="409" spans="3:23">
      <c r="C409" s="186"/>
      <c r="D409" s="212"/>
      <c r="E409" s="212"/>
      <c r="F409" s="186"/>
      <c r="G409" s="186"/>
      <c r="H409" s="186"/>
      <c r="I409" s="186"/>
      <c r="J409" s="186"/>
      <c r="K409" s="186"/>
      <c r="V409" s="186"/>
      <c r="W409" s="177"/>
    </row>
    <row r="410" spans="3:23">
      <c r="C410" s="186"/>
      <c r="D410" s="212"/>
      <c r="E410" s="212"/>
      <c r="F410" s="186"/>
      <c r="G410" s="186"/>
      <c r="H410" s="186"/>
      <c r="I410" s="186"/>
      <c r="J410" s="186"/>
      <c r="K410" s="186"/>
      <c r="V410" s="186"/>
      <c r="W410" s="177"/>
    </row>
    <row r="411" spans="3:23">
      <c r="C411" s="186"/>
      <c r="D411" s="212"/>
      <c r="E411" s="212"/>
      <c r="F411" s="186"/>
      <c r="G411" s="186"/>
      <c r="H411" s="186"/>
      <c r="I411" s="186"/>
      <c r="J411" s="186"/>
      <c r="K411" s="186"/>
      <c r="V411" s="186"/>
      <c r="W411" s="177"/>
    </row>
    <row r="412" spans="3:23">
      <c r="C412" s="186"/>
      <c r="D412" s="212"/>
      <c r="E412" s="212"/>
      <c r="F412" s="186"/>
      <c r="G412" s="186"/>
      <c r="H412" s="186"/>
      <c r="I412" s="186"/>
      <c r="J412" s="186"/>
      <c r="K412" s="186"/>
      <c r="V412" s="186"/>
      <c r="W412" s="177"/>
    </row>
    <row r="413" spans="3:23">
      <c r="C413" s="186"/>
      <c r="D413" s="212"/>
      <c r="E413" s="212"/>
      <c r="F413" s="186"/>
      <c r="G413" s="186"/>
      <c r="H413" s="186"/>
      <c r="I413" s="186"/>
      <c r="J413" s="186"/>
      <c r="K413" s="186"/>
      <c r="V413" s="186"/>
      <c r="W413" s="177"/>
    </row>
    <row r="414" spans="3:23">
      <c r="C414" s="186"/>
      <c r="D414" s="212"/>
      <c r="E414" s="212"/>
      <c r="F414" s="186"/>
      <c r="G414" s="186"/>
      <c r="H414" s="186"/>
      <c r="I414" s="186"/>
      <c r="J414" s="186"/>
      <c r="K414" s="186"/>
      <c r="V414" s="186"/>
      <c r="W414" s="177"/>
    </row>
    <row r="415" spans="3:23">
      <c r="C415" s="186"/>
      <c r="D415" s="212"/>
      <c r="E415" s="212"/>
      <c r="F415" s="186"/>
      <c r="G415" s="186"/>
      <c r="H415" s="186"/>
      <c r="I415" s="186"/>
      <c r="J415" s="186"/>
      <c r="K415" s="186"/>
      <c r="V415" s="186"/>
      <c r="W415" s="177"/>
    </row>
    <row r="416" spans="3:23">
      <c r="C416" s="186"/>
      <c r="D416" s="212"/>
      <c r="E416" s="212"/>
      <c r="F416" s="186"/>
      <c r="G416" s="186"/>
      <c r="H416" s="186"/>
      <c r="I416" s="186"/>
      <c r="J416" s="186"/>
      <c r="K416" s="186"/>
      <c r="V416" s="186"/>
      <c r="W416" s="177"/>
    </row>
    <row r="417" spans="3:23">
      <c r="C417" s="186"/>
      <c r="D417" s="212"/>
      <c r="E417" s="212"/>
      <c r="F417" s="186"/>
      <c r="G417" s="186"/>
      <c r="H417" s="186"/>
      <c r="I417" s="186"/>
      <c r="J417" s="186"/>
      <c r="K417" s="186"/>
      <c r="V417" s="186"/>
      <c r="W417" s="177"/>
    </row>
    <row r="418" spans="3:23">
      <c r="C418" s="186"/>
      <c r="D418" s="212"/>
      <c r="E418" s="212"/>
      <c r="F418" s="186"/>
      <c r="G418" s="186"/>
      <c r="H418" s="186"/>
      <c r="I418" s="186"/>
      <c r="J418" s="186"/>
      <c r="K418" s="186"/>
      <c r="V418" s="186"/>
      <c r="W418" s="177"/>
    </row>
    <row r="419" spans="3:23">
      <c r="C419" s="186"/>
      <c r="D419" s="212"/>
      <c r="E419" s="212"/>
      <c r="F419" s="186"/>
      <c r="G419" s="186"/>
      <c r="H419" s="186"/>
      <c r="I419" s="186"/>
      <c r="J419" s="186"/>
      <c r="K419" s="186"/>
      <c r="V419" s="186"/>
      <c r="W419" s="177"/>
    </row>
    <row r="420" spans="3:23">
      <c r="C420" s="186"/>
      <c r="D420" s="212"/>
      <c r="E420" s="212"/>
      <c r="F420" s="186"/>
      <c r="G420" s="186"/>
      <c r="H420" s="186"/>
      <c r="I420" s="186"/>
      <c r="J420" s="186"/>
      <c r="K420" s="186"/>
      <c r="V420" s="186"/>
      <c r="W420" s="177"/>
    </row>
    <row r="421" spans="3:23">
      <c r="C421" s="186"/>
      <c r="D421" s="212"/>
      <c r="E421" s="212"/>
      <c r="F421" s="186"/>
      <c r="G421" s="186"/>
      <c r="H421" s="186"/>
      <c r="I421" s="186"/>
      <c r="J421" s="186"/>
      <c r="K421" s="186"/>
      <c r="V421" s="186"/>
      <c r="W421" s="177"/>
    </row>
    <row r="422" spans="3:23">
      <c r="C422" s="186"/>
      <c r="D422" s="212"/>
      <c r="E422" s="212"/>
      <c r="F422" s="186"/>
      <c r="G422" s="186"/>
      <c r="H422" s="186"/>
      <c r="I422" s="186"/>
      <c r="J422" s="186"/>
      <c r="K422" s="186"/>
      <c r="V422" s="186"/>
      <c r="W422" s="177"/>
    </row>
    <row r="423" spans="3:23">
      <c r="C423" s="186"/>
      <c r="D423" s="212"/>
      <c r="E423" s="212"/>
      <c r="F423" s="186"/>
      <c r="G423" s="186"/>
      <c r="H423" s="186"/>
      <c r="I423" s="186"/>
      <c r="J423" s="186"/>
      <c r="K423" s="186"/>
      <c r="V423" s="186"/>
      <c r="W423" s="177"/>
    </row>
    <row r="424" spans="3:23">
      <c r="C424" s="186"/>
      <c r="D424" s="212"/>
      <c r="E424" s="212"/>
      <c r="F424" s="186"/>
      <c r="G424" s="186"/>
      <c r="H424" s="186"/>
      <c r="I424" s="186"/>
      <c r="J424" s="186"/>
      <c r="K424" s="186"/>
      <c r="V424" s="186"/>
      <c r="W424" s="177"/>
    </row>
    <row r="425" spans="3:23">
      <c r="C425" s="186"/>
      <c r="D425" s="212"/>
      <c r="E425" s="212"/>
      <c r="F425" s="186"/>
      <c r="G425" s="186"/>
      <c r="H425" s="186"/>
      <c r="I425" s="186"/>
      <c r="J425" s="186"/>
      <c r="K425" s="186"/>
      <c r="V425" s="186"/>
      <c r="W425" s="177"/>
    </row>
    <row r="426" spans="3:23">
      <c r="C426" s="186"/>
      <c r="D426" s="212"/>
      <c r="E426" s="212"/>
      <c r="F426" s="186"/>
      <c r="G426" s="186"/>
      <c r="H426" s="186"/>
      <c r="I426" s="186"/>
      <c r="J426" s="186"/>
      <c r="K426" s="186"/>
      <c r="V426" s="186"/>
      <c r="W426" s="177"/>
    </row>
    <row r="427" spans="3:23">
      <c r="C427" s="186"/>
      <c r="D427" s="212"/>
      <c r="E427" s="212"/>
      <c r="F427" s="186"/>
      <c r="G427" s="186"/>
      <c r="H427" s="186"/>
      <c r="I427" s="186"/>
      <c r="J427" s="186"/>
      <c r="K427" s="186"/>
      <c r="V427" s="186"/>
      <c r="W427" s="177"/>
    </row>
    <row r="428" spans="3:23">
      <c r="C428" s="186"/>
      <c r="D428" s="212"/>
      <c r="E428" s="212"/>
      <c r="F428" s="186"/>
      <c r="G428" s="186"/>
      <c r="H428" s="186"/>
      <c r="I428" s="186"/>
      <c r="J428" s="186"/>
      <c r="K428" s="186"/>
      <c r="V428" s="186"/>
      <c r="W428" s="177"/>
    </row>
    <row r="429" spans="3:23">
      <c r="C429" s="186"/>
      <c r="D429" s="212"/>
      <c r="E429" s="212"/>
      <c r="F429" s="186"/>
      <c r="G429" s="186"/>
      <c r="H429" s="186"/>
      <c r="I429" s="186"/>
      <c r="J429" s="186"/>
      <c r="K429" s="186"/>
      <c r="V429" s="186"/>
      <c r="W429" s="177"/>
    </row>
    <row r="430" spans="3:23">
      <c r="C430" s="186"/>
      <c r="D430" s="212"/>
      <c r="E430" s="212"/>
      <c r="F430" s="186"/>
      <c r="G430" s="186"/>
      <c r="H430" s="186"/>
      <c r="I430" s="186"/>
      <c r="J430" s="186"/>
      <c r="K430" s="186"/>
      <c r="V430" s="186"/>
      <c r="W430" s="177"/>
    </row>
    <row r="431" spans="3:23">
      <c r="C431" s="186"/>
      <c r="D431" s="212"/>
      <c r="E431" s="212"/>
      <c r="F431" s="186"/>
      <c r="G431" s="186"/>
      <c r="H431" s="186"/>
      <c r="I431" s="186"/>
      <c r="J431" s="186"/>
      <c r="K431" s="186"/>
      <c r="V431" s="186"/>
      <c r="W431" s="177"/>
    </row>
    <row r="432" spans="3:23">
      <c r="C432" s="186"/>
      <c r="D432" s="212"/>
      <c r="E432" s="212"/>
      <c r="F432" s="186"/>
      <c r="G432" s="186"/>
      <c r="H432" s="186"/>
      <c r="I432" s="186"/>
      <c r="J432" s="186"/>
      <c r="K432" s="186"/>
      <c r="V432" s="186"/>
      <c r="W432" s="177"/>
    </row>
    <row r="433" spans="3:23">
      <c r="C433" s="186"/>
      <c r="D433" s="212"/>
      <c r="E433" s="212"/>
      <c r="F433" s="186"/>
      <c r="G433" s="186"/>
      <c r="H433" s="186"/>
      <c r="I433" s="186"/>
      <c r="J433" s="186"/>
      <c r="K433" s="186"/>
      <c r="V433" s="186"/>
      <c r="W433" s="177"/>
    </row>
    <row r="434" spans="3:23">
      <c r="C434" s="186"/>
      <c r="D434" s="212"/>
      <c r="E434" s="212"/>
      <c r="F434" s="186"/>
      <c r="G434" s="186"/>
      <c r="H434" s="186"/>
      <c r="I434" s="186"/>
      <c r="J434" s="186"/>
      <c r="K434" s="186"/>
      <c r="V434" s="186"/>
      <c r="W434" s="177"/>
    </row>
    <row r="435" spans="3:23">
      <c r="C435" s="186"/>
      <c r="D435" s="212"/>
      <c r="E435" s="212"/>
      <c r="F435" s="186"/>
      <c r="G435" s="186"/>
      <c r="H435" s="186"/>
      <c r="I435" s="186"/>
      <c r="J435" s="186"/>
      <c r="K435" s="186"/>
      <c r="V435" s="186"/>
      <c r="W435" s="177"/>
    </row>
    <row r="436" spans="3:23">
      <c r="C436" s="186"/>
      <c r="D436" s="212"/>
      <c r="E436" s="212"/>
      <c r="F436" s="186"/>
      <c r="G436" s="186"/>
      <c r="H436" s="186"/>
      <c r="I436" s="186"/>
      <c r="J436" s="186"/>
      <c r="K436" s="186"/>
      <c r="V436" s="186"/>
      <c r="W436" s="177"/>
    </row>
    <row r="437" spans="3:23">
      <c r="C437" s="186"/>
      <c r="D437" s="212"/>
      <c r="E437" s="212"/>
      <c r="F437" s="186"/>
      <c r="G437" s="186"/>
      <c r="H437" s="186"/>
      <c r="I437" s="186"/>
      <c r="J437" s="186"/>
      <c r="K437" s="186"/>
      <c r="V437" s="186"/>
      <c r="W437" s="177"/>
    </row>
    <row r="438" spans="3:23">
      <c r="C438" s="186"/>
      <c r="D438" s="212"/>
      <c r="E438" s="212"/>
      <c r="F438" s="186"/>
      <c r="G438" s="186"/>
      <c r="H438" s="186"/>
      <c r="I438" s="186"/>
      <c r="J438" s="186"/>
      <c r="K438" s="186"/>
      <c r="V438" s="186"/>
      <c r="W438" s="177"/>
    </row>
    <row r="439" spans="3:23">
      <c r="C439" s="186"/>
      <c r="D439" s="212"/>
      <c r="E439" s="212"/>
      <c r="F439" s="186"/>
      <c r="G439" s="186"/>
      <c r="H439" s="186"/>
      <c r="I439" s="186"/>
      <c r="J439" s="186"/>
      <c r="K439" s="186"/>
      <c r="V439" s="186"/>
      <c r="W439" s="177"/>
    </row>
    <row r="440" spans="3:23">
      <c r="C440" s="186"/>
      <c r="D440" s="212"/>
      <c r="E440" s="212"/>
      <c r="F440" s="186"/>
      <c r="G440" s="186"/>
      <c r="H440" s="186"/>
      <c r="I440" s="186"/>
      <c r="J440" s="186"/>
      <c r="K440" s="186"/>
      <c r="V440" s="186"/>
      <c r="W440" s="177"/>
    </row>
    <row r="441" spans="3:23">
      <c r="C441" s="186"/>
      <c r="D441" s="212"/>
      <c r="E441" s="212"/>
      <c r="F441" s="186"/>
      <c r="G441" s="186"/>
      <c r="H441" s="186"/>
      <c r="I441" s="186"/>
      <c r="J441" s="186"/>
      <c r="K441" s="186"/>
      <c r="V441" s="186"/>
      <c r="W441" s="177"/>
    </row>
    <row r="442" spans="3:23">
      <c r="C442" s="186"/>
      <c r="D442" s="212"/>
      <c r="E442" s="212"/>
      <c r="F442" s="186"/>
      <c r="G442" s="186"/>
      <c r="H442" s="186"/>
      <c r="I442" s="186"/>
      <c r="J442" s="186"/>
      <c r="K442" s="186"/>
      <c r="V442" s="186"/>
      <c r="W442" s="177"/>
    </row>
    <row r="443" spans="3:23">
      <c r="C443" s="186"/>
      <c r="D443" s="212"/>
      <c r="E443" s="212"/>
      <c r="F443" s="186"/>
      <c r="G443" s="186"/>
      <c r="H443" s="186"/>
      <c r="I443" s="186"/>
      <c r="J443" s="186"/>
      <c r="K443" s="186"/>
      <c r="V443" s="186"/>
      <c r="W443" s="177"/>
    </row>
    <row r="444" spans="3:23">
      <c r="C444" s="186"/>
      <c r="D444" s="212"/>
      <c r="E444" s="212"/>
      <c r="F444" s="186"/>
      <c r="G444" s="186"/>
      <c r="H444" s="186"/>
      <c r="I444" s="186"/>
      <c r="J444" s="186"/>
      <c r="K444" s="186"/>
      <c r="V444" s="186"/>
      <c r="W444" s="177"/>
    </row>
    <row r="445" spans="3:23">
      <c r="C445" s="186"/>
      <c r="D445" s="212"/>
      <c r="E445" s="212"/>
      <c r="F445" s="186"/>
      <c r="G445" s="186"/>
      <c r="H445" s="186"/>
      <c r="I445" s="186"/>
      <c r="J445" s="186"/>
      <c r="K445" s="186"/>
      <c r="V445" s="186"/>
      <c r="W445" s="177"/>
    </row>
    <row r="446" spans="3:23">
      <c r="C446" s="186"/>
      <c r="D446" s="212"/>
      <c r="E446" s="212"/>
      <c r="F446" s="186"/>
      <c r="G446" s="186"/>
      <c r="H446" s="186"/>
      <c r="I446" s="186"/>
      <c r="J446" s="186"/>
      <c r="K446" s="186"/>
      <c r="V446" s="186"/>
      <c r="W446" s="177"/>
    </row>
    <row r="447" spans="3:23">
      <c r="C447" s="186"/>
      <c r="D447" s="212"/>
      <c r="E447" s="212"/>
      <c r="F447" s="186"/>
      <c r="G447" s="186"/>
      <c r="H447" s="186"/>
      <c r="I447" s="186"/>
      <c r="J447" s="186"/>
      <c r="K447" s="186"/>
      <c r="V447" s="186"/>
      <c r="W447" s="177"/>
    </row>
    <row r="448" spans="3:23">
      <c r="C448" s="186"/>
      <c r="D448" s="212"/>
      <c r="E448" s="212"/>
      <c r="F448" s="186"/>
      <c r="G448" s="186"/>
      <c r="H448" s="186"/>
      <c r="I448" s="186"/>
      <c r="J448" s="186"/>
      <c r="K448" s="186"/>
      <c r="V448" s="186"/>
      <c r="W448" s="177"/>
    </row>
    <row r="449" spans="3:23">
      <c r="C449" s="186"/>
      <c r="D449" s="212"/>
      <c r="E449" s="212"/>
      <c r="F449" s="186"/>
      <c r="G449" s="186"/>
      <c r="H449" s="186"/>
      <c r="I449" s="186"/>
      <c r="J449" s="186"/>
      <c r="K449" s="186"/>
      <c r="V449" s="186"/>
      <c r="W449" s="177"/>
    </row>
    <row r="450" spans="3:23">
      <c r="C450" s="186"/>
      <c r="D450" s="212"/>
      <c r="E450" s="212"/>
      <c r="F450" s="186"/>
      <c r="G450" s="186"/>
      <c r="H450" s="186"/>
      <c r="I450" s="186"/>
      <c r="J450" s="186"/>
      <c r="K450" s="186"/>
      <c r="V450" s="186"/>
      <c r="W450" s="177"/>
    </row>
    <row r="451" spans="3:23">
      <c r="C451" s="186"/>
      <c r="D451" s="212"/>
      <c r="E451" s="212"/>
      <c r="F451" s="186"/>
      <c r="G451" s="186"/>
      <c r="H451" s="186"/>
      <c r="I451" s="186"/>
      <c r="J451" s="186"/>
      <c r="K451" s="186"/>
      <c r="V451" s="186"/>
      <c r="W451" s="177"/>
    </row>
    <row r="452" spans="3:23">
      <c r="C452" s="186"/>
      <c r="D452" s="212"/>
      <c r="E452" s="212"/>
      <c r="F452" s="186"/>
      <c r="G452" s="186"/>
      <c r="H452" s="186"/>
      <c r="I452" s="186"/>
      <c r="J452" s="186"/>
      <c r="K452" s="186"/>
      <c r="V452" s="186"/>
      <c r="W452" s="177"/>
    </row>
    <row r="453" spans="3:23">
      <c r="C453" s="186"/>
      <c r="D453" s="212"/>
      <c r="E453" s="212"/>
      <c r="F453" s="186"/>
      <c r="G453" s="186"/>
      <c r="H453" s="186"/>
      <c r="I453" s="186"/>
      <c r="J453" s="186"/>
      <c r="K453" s="186"/>
      <c r="V453" s="186"/>
      <c r="W453" s="177"/>
    </row>
    <row r="454" spans="3:23">
      <c r="C454" s="186"/>
      <c r="D454" s="212"/>
      <c r="E454" s="212"/>
      <c r="F454" s="186"/>
      <c r="G454" s="186"/>
      <c r="H454" s="186"/>
      <c r="I454" s="186"/>
      <c r="J454" s="186"/>
      <c r="K454" s="186"/>
      <c r="V454" s="186"/>
      <c r="W454" s="177"/>
    </row>
    <row r="455" spans="3:23">
      <c r="C455" s="186"/>
      <c r="D455" s="212"/>
      <c r="E455" s="212"/>
      <c r="F455" s="186"/>
      <c r="G455" s="186"/>
      <c r="H455" s="186"/>
      <c r="I455" s="186"/>
      <c r="J455" s="186"/>
      <c r="K455" s="186"/>
      <c r="V455" s="186"/>
      <c r="W455" s="177"/>
    </row>
    <row r="456" spans="3:23">
      <c r="C456" s="186"/>
      <c r="D456" s="212"/>
      <c r="E456" s="212"/>
      <c r="F456" s="186"/>
      <c r="G456" s="186"/>
      <c r="H456" s="186"/>
      <c r="I456" s="186"/>
      <c r="J456" s="186"/>
      <c r="K456" s="186"/>
      <c r="V456" s="186"/>
      <c r="W456" s="177"/>
    </row>
    <row r="457" spans="3:23">
      <c r="C457" s="186"/>
      <c r="D457" s="212"/>
      <c r="E457" s="212"/>
      <c r="F457" s="186"/>
      <c r="G457" s="186"/>
      <c r="H457" s="186"/>
      <c r="I457" s="186"/>
      <c r="J457" s="186"/>
      <c r="K457" s="186"/>
      <c r="V457" s="186"/>
      <c r="W457" s="177"/>
    </row>
    <row r="458" spans="3:23">
      <c r="C458" s="186"/>
      <c r="D458" s="212"/>
      <c r="E458" s="212"/>
      <c r="F458" s="186"/>
      <c r="G458" s="186"/>
      <c r="H458" s="186"/>
      <c r="I458" s="186"/>
      <c r="J458" s="186"/>
      <c r="K458" s="186"/>
      <c r="V458" s="186"/>
      <c r="W458" s="177"/>
    </row>
    <row r="459" spans="3:23">
      <c r="C459" s="186"/>
      <c r="D459" s="212"/>
      <c r="E459" s="212"/>
      <c r="F459" s="186"/>
      <c r="G459" s="186"/>
      <c r="H459" s="186"/>
      <c r="I459" s="186"/>
      <c r="J459" s="186"/>
      <c r="K459" s="186"/>
      <c r="V459" s="186"/>
      <c r="W459" s="177"/>
    </row>
    <row r="460" spans="3:23">
      <c r="C460" s="186"/>
      <c r="D460" s="212"/>
      <c r="E460" s="212"/>
      <c r="F460" s="186"/>
      <c r="G460" s="186"/>
      <c r="H460" s="186"/>
      <c r="I460" s="186"/>
      <c r="J460" s="186"/>
      <c r="K460" s="186"/>
      <c r="V460" s="186"/>
      <c r="W460" s="177"/>
    </row>
    <row r="461" spans="3:23">
      <c r="C461" s="186"/>
      <c r="D461" s="212"/>
      <c r="E461" s="212"/>
      <c r="F461" s="186"/>
      <c r="G461" s="186"/>
      <c r="H461" s="186"/>
      <c r="I461" s="186"/>
      <c r="J461" s="186"/>
      <c r="K461" s="186"/>
      <c r="V461" s="186"/>
      <c r="W461" s="177"/>
    </row>
    <row r="462" spans="3:23">
      <c r="C462" s="186"/>
      <c r="D462" s="212"/>
      <c r="E462" s="212"/>
      <c r="F462" s="186"/>
      <c r="G462" s="186"/>
      <c r="H462" s="186"/>
      <c r="I462" s="186"/>
      <c r="J462" s="186"/>
      <c r="K462" s="186"/>
      <c r="V462" s="186"/>
      <c r="W462" s="177"/>
    </row>
    <row r="463" spans="3:23">
      <c r="C463" s="186"/>
      <c r="D463" s="212"/>
      <c r="E463" s="212"/>
      <c r="F463" s="186"/>
      <c r="G463" s="186"/>
      <c r="H463" s="186"/>
      <c r="I463" s="186"/>
      <c r="J463" s="186"/>
      <c r="K463" s="186"/>
      <c r="V463" s="186"/>
      <c r="W463" s="177"/>
    </row>
    <row r="464" spans="3:23">
      <c r="C464" s="186"/>
      <c r="D464" s="212"/>
      <c r="E464" s="212"/>
      <c r="F464" s="186"/>
      <c r="G464" s="186"/>
      <c r="H464" s="186"/>
      <c r="I464" s="186"/>
      <c r="J464" s="186"/>
      <c r="K464" s="186"/>
      <c r="V464" s="186"/>
      <c r="W464" s="177"/>
    </row>
    <row r="465" spans="3:23">
      <c r="C465" s="186"/>
      <c r="D465" s="212"/>
      <c r="E465" s="212"/>
      <c r="F465" s="186"/>
      <c r="G465" s="186"/>
      <c r="H465" s="186"/>
      <c r="I465" s="186"/>
      <c r="J465" s="186"/>
      <c r="K465" s="186"/>
      <c r="V465" s="186"/>
      <c r="W465" s="177"/>
    </row>
    <row r="466" spans="3:23">
      <c r="C466" s="186"/>
      <c r="D466" s="212"/>
      <c r="E466" s="212"/>
      <c r="F466" s="186"/>
      <c r="G466" s="186"/>
      <c r="H466" s="186"/>
      <c r="I466" s="186"/>
      <c r="J466" s="186"/>
      <c r="K466" s="186"/>
      <c r="V466" s="186"/>
      <c r="W466" s="177"/>
    </row>
    <row r="467" spans="3:23">
      <c r="C467" s="186"/>
      <c r="D467" s="212"/>
      <c r="E467" s="212"/>
      <c r="F467" s="186"/>
      <c r="G467" s="186"/>
      <c r="H467" s="186"/>
      <c r="I467" s="186"/>
      <c r="J467" s="186"/>
      <c r="K467" s="186"/>
      <c r="V467" s="186"/>
      <c r="W467" s="177"/>
    </row>
    <row r="468" spans="3:23">
      <c r="C468" s="186"/>
      <c r="D468" s="212"/>
      <c r="E468" s="212"/>
      <c r="F468" s="186"/>
      <c r="G468" s="186"/>
      <c r="H468" s="186"/>
      <c r="I468" s="186"/>
      <c r="J468" s="186"/>
      <c r="K468" s="186"/>
      <c r="V468" s="186"/>
      <c r="W468" s="177"/>
    </row>
    <row r="469" spans="3:23">
      <c r="C469" s="186"/>
      <c r="D469" s="212"/>
      <c r="E469" s="212"/>
      <c r="F469" s="186"/>
      <c r="G469" s="186"/>
      <c r="H469" s="186"/>
      <c r="I469" s="186"/>
      <c r="J469" s="186"/>
      <c r="K469" s="186"/>
      <c r="V469" s="186"/>
      <c r="W469" s="177"/>
    </row>
    <row r="470" spans="3:23">
      <c r="C470" s="186"/>
      <c r="D470" s="212"/>
      <c r="E470" s="212"/>
      <c r="F470" s="186"/>
      <c r="G470" s="186"/>
      <c r="H470" s="186"/>
      <c r="I470" s="186"/>
      <c r="J470" s="186"/>
      <c r="K470" s="186"/>
      <c r="V470" s="186"/>
      <c r="W470" s="177"/>
    </row>
    <row r="471" spans="3:23">
      <c r="C471" s="186"/>
      <c r="D471" s="212"/>
      <c r="E471" s="212"/>
      <c r="F471" s="186"/>
      <c r="G471" s="186"/>
      <c r="H471" s="186"/>
      <c r="I471" s="186"/>
      <c r="J471" s="186"/>
      <c r="K471" s="186"/>
      <c r="V471" s="186"/>
      <c r="W471" s="177"/>
    </row>
    <row r="472" spans="3:23">
      <c r="C472" s="186"/>
      <c r="D472" s="212"/>
      <c r="E472" s="212"/>
      <c r="F472" s="186"/>
      <c r="G472" s="186"/>
      <c r="H472" s="186"/>
      <c r="I472" s="186"/>
      <c r="J472" s="186"/>
      <c r="K472" s="186"/>
      <c r="V472" s="186"/>
      <c r="W472" s="177"/>
    </row>
    <row r="473" spans="3:23">
      <c r="C473" s="186"/>
      <c r="D473" s="212"/>
      <c r="E473" s="212"/>
      <c r="F473" s="186"/>
      <c r="G473" s="186"/>
      <c r="H473" s="186"/>
      <c r="I473" s="186"/>
      <c r="J473" s="186"/>
      <c r="K473" s="186"/>
      <c r="V473" s="186"/>
      <c r="W473" s="177"/>
    </row>
    <row r="474" spans="3:23">
      <c r="C474" s="186"/>
      <c r="D474" s="212"/>
      <c r="E474" s="212"/>
      <c r="F474" s="186"/>
      <c r="G474" s="186"/>
      <c r="H474" s="186"/>
      <c r="I474" s="186"/>
      <c r="J474" s="186"/>
      <c r="K474" s="186"/>
      <c r="V474" s="186"/>
      <c r="W474" s="177"/>
    </row>
    <row r="475" spans="3:23">
      <c r="C475" s="186"/>
      <c r="D475" s="212"/>
      <c r="E475" s="212"/>
      <c r="F475" s="186"/>
      <c r="G475" s="186"/>
      <c r="H475" s="186"/>
      <c r="I475" s="186"/>
      <c r="J475" s="186"/>
      <c r="K475" s="186"/>
      <c r="V475" s="186"/>
      <c r="W475" s="177"/>
    </row>
    <row r="476" spans="3:23">
      <c r="C476" s="186"/>
      <c r="D476" s="212"/>
      <c r="E476" s="212"/>
      <c r="F476" s="186"/>
      <c r="G476" s="186"/>
      <c r="H476" s="186"/>
      <c r="I476" s="186"/>
      <c r="J476" s="186"/>
      <c r="K476" s="186"/>
      <c r="V476" s="186"/>
      <c r="W476" s="177"/>
    </row>
    <row r="477" spans="3:23">
      <c r="C477" s="186"/>
      <c r="D477" s="212"/>
      <c r="E477" s="212"/>
      <c r="F477" s="186"/>
      <c r="G477" s="186"/>
      <c r="H477" s="186"/>
      <c r="I477" s="186"/>
      <c r="J477" s="186"/>
      <c r="K477" s="186"/>
      <c r="V477" s="186"/>
      <c r="W477" s="177"/>
    </row>
    <row r="478" spans="3:23">
      <c r="C478" s="186"/>
      <c r="D478" s="212"/>
      <c r="E478" s="212"/>
      <c r="F478" s="186"/>
      <c r="G478" s="186"/>
      <c r="H478" s="186"/>
      <c r="I478" s="186"/>
      <c r="J478" s="186"/>
      <c r="K478" s="186"/>
      <c r="V478" s="186"/>
      <c r="W478" s="177"/>
    </row>
    <row r="479" spans="3:23">
      <c r="C479" s="186"/>
      <c r="D479" s="212"/>
      <c r="E479" s="212"/>
      <c r="F479" s="186"/>
      <c r="G479" s="186"/>
      <c r="H479" s="186"/>
      <c r="I479" s="186"/>
      <c r="J479" s="186"/>
      <c r="K479" s="186"/>
      <c r="V479" s="186"/>
      <c r="W479" s="177"/>
    </row>
    <row r="480" spans="3:23">
      <c r="C480" s="186"/>
      <c r="D480" s="212"/>
      <c r="E480" s="212"/>
      <c r="F480" s="186"/>
      <c r="G480" s="186"/>
      <c r="H480" s="186"/>
      <c r="I480" s="186"/>
      <c r="J480" s="186"/>
      <c r="K480" s="186"/>
      <c r="V480" s="186"/>
      <c r="W480" s="177"/>
    </row>
    <row r="481" spans="3:23">
      <c r="C481" s="186"/>
      <c r="D481" s="212"/>
      <c r="E481" s="212"/>
      <c r="F481" s="186"/>
      <c r="G481" s="186"/>
      <c r="H481" s="186"/>
      <c r="I481" s="186"/>
      <c r="J481" s="186"/>
      <c r="K481" s="186"/>
      <c r="V481" s="186"/>
      <c r="W481" s="177"/>
    </row>
    <row r="482" spans="3:23">
      <c r="C482" s="186"/>
      <c r="D482" s="212"/>
      <c r="E482" s="212"/>
      <c r="F482" s="186"/>
      <c r="G482" s="186"/>
      <c r="H482" s="186"/>
      <c r="I482" s="186"/>
      <c r="J482" s="186"/>
      <c r="K482" s="186"/>
      <c r="V482" s="186"/>
      <c r="W482" s="177"/>
    </row>
    <row r="483" spans="3:23">
      <c r="C483" s="186"/>
      <c r="D483" s="212"/>
      <c r="E483" s="212"/>
      <c r="F483" s="186"/>
      <c r="G483" s="186"/>
      <c r="H483" s="186"/>
      <c r="I483" s="186"/>
      <c r="J483" s="186"/>
      <c r="K483" s="186"/>
      <c r="V483" s="186"/>
      <c r="W483" s="177"/>
    </row>
    <row r="484" spans="3:23">
      <c r="C484" s="186"/>
      <c r="D484" s="212"/>
      <c r="E484" s="212"/>
      <c r="F484" s="186"/>
      <c r="G484" s="186"/>
      <c r="H484" s="186"/>
      <c r="I484" s="186"/>
      <c r="J484" s="186"/>
      <c r="K484" s="186"/>
      <c r="V484" s="186"/>
      <c r="W484" s="177"/>
    </row>
    <row r="485" spans="3:23">
      <c r="C485" s="186"/>
      <c r="D485" s="212"/>
      <c r="E485" s="212"/>
      <c r="F485" s="186"/>
      <c r="G485" s="186"/>
      <c r="H485" s="186"/>
      <c r="I485" s="186"/>
      <c r="J485" s="186"/>
      <c r="K485" s="186"/>
      <c r="V485" s="186"/>
      <c r="W485" s="177"/>
    </row>
    <row r="486" spans="3:23">
      <c r="C486" s="186"/>
      <c r="D486" s="212"/>
      <c r="E486" s="212"/>
      <c r="F486" s="186"/>
      <c r="G486" s="186"/>
      <c r="H486" s="186"/>
      <c r="I486" s="186"/>
      <c r="J486" s="186"/>
      <c r="K486" s="186"/>
      <c r="V486" s="186"/>
      <c r="W486" s="177"/>
    </row>
    <row r="487" spans="3:23">
      <c r="C487" s="186"/>
      <c r="D487" s="212"/>
      <c r="E487" s="212"/>
      <c r="F487" s="186"/>
      <c r="G487" s="186"/>
      <c r="H487" s="186"/>
      <c r="I487" s="186"/>
      <c r="J487" s="186"/>
      <c r="K487" s="186"/>
      <c r="V487" s="186"/>
      <c r="W487" s="177"/>
    </row>
    <row r="488" spans="3:23">
      <c r="C488" s="186"/>
      <c r="D488" s="212"/>
      <c r="E488" s="212"/>
      <c r="F488" s="186"/>
      <c r="G488" s="186"/>
      <c r="H488" s="186"/>
      <c r="I488" s="186"/>
      <c r="J488" s="186"/>
      <c r="K488" s="186"/>
      <c r="V488" s="186"/>
      <c r="W488" s="177"/>
    </row>
    <row r="489" spans="3:23">
      <c r="C489" s="186"/>
      <c r="D489" s="212"/>
      <c r="E489" s="212"/>
      <c r="F489" s="186"/>
      <c r="G489" s="186"/>
      <c r="H489" s="186"/>
      <c r="I489" s="186"/>
      <c r="J489" s="186"/>
      <c r="K489" s="186"/>
      <c r="V489" s="186"/>
      <c r="W489" s="177"/>
    </row>
    <row r="490" spans="3:23">
      <c r="C490" s="186"/>
      <c r="D490" s="212"/>
      <c r="E490" s="212"/>
      <c r="F490" s="186"/>
      <c r="G490" s="186"/>
      <c r="H490" s="186"/>
      <c r="I490" s="186"/>
      <c r="J490" s="186"/>
      <c r="K490" s="186"/>
      <c r="V490" s="186"/>
      <c r="W490" s="177"/>
    </row>
    <row r="491" spans="3:23">
      <c r="C491" s="186"/>
      <c r="D491" s="212"/>
      <c r="E491" s="212"/>
      <c r="F491" s="186"/>
      <c r="G491" s="186"/>
      <c r="H491" s="186"/>
      <c r="I491" s="186"/>
      <c r="J491" s="186"/>
      <c r="K491" s="186"/>
      <c r="V491" s="186"/>
      <c r="W491" s="177"/>
    </row>
    <row r="492" spans="3:23">
      <c r="C492" s="186"/>
      <c r="D492" s="212"/>
      <c r="E492" s="212"/>
      <c r="F492" s="186"/>
      <c r="G492" s="186"/>
      <c r="H492" s="186"/>
      <c r="I492" s="186"/>
      <c r="J492" s="186"/>
      <c r="K492" s="186"/>
      <c r="V492" s="186"/>
      <c r="W492" s="177"/>
    </row>
    <row r="493" spans="3:23">
      <c r="C493" s="186"/>
      <c r="D493" s="212"/>
      <c r="E493" s="212"/>
      <c r="F493" s="186"/>
      <c r="G493" s="186"/>
      <c r="H493" s="186"/>
      <c r="I493" s="186"/>
      <c r="J493" s="186"/>
      <c r="K493" s="186"/>
      <c r="V493" s="186"/>
      <c r="W493" s="177"/>
    </row>
    <row r="494" spans="3:23">
      <c r="C494" s="186"/>
      <c r="D494" s="212"/>
      <c r="E494" s="212"/>
      <c r="F494" s="186"/>
      <c r="G494" s="186"/>
      <c r="H494" s="186"/>
      <c r="I494" s="186"/>
      <c r="J494" s="186"/>
      <c r="K494" s="186"/>
      <c r="V494" s="186"/>
      <c r="W494" s="177"/>
    </row>
    <row r="495" spans="3:23">
      <c r="C495" s="186"/>
      <c r="D495" s="212"/>
      <c r="E495" s="212"/>
      <c r="F495" s="186"/>
      <c r="G495" s="186"/>
      <c r="H495" s="186"/>
      <c r="I495" s="186"/>
      <c r="J495" s="186"/>
      <c r="K495" s="186"/>
      <c r="V495" s="186"/>
      <c r="W495" s="177"/>
    </row>
    <row r="496" spans="3:23">
      <c r="C496" s="186"/>
      <c r="D496" s="212"/>
      <c r="E496" s="212"/>
      <c r="F496" s="186"/>
      <c r="G496" s="186"/>
      <c r="H496" s="186"/>
      <c r="I496" s="186"/>
      <c r="J496" s="186"/>
      <c r="K496" s="186"/>
      <c r="V496" s="186"/>
      <c r="W496" s="177"/>
    </row>
    <row r="497" spans="3:23">
      <c r="C497" s="186"/>
      <c r="D497" s="212"/>
      <c r="E497" s="212"/>
      <c r="F497" s="186"/>
      <c r="G497" s="186"/>
      <c r="H497" s="186"/>
      <c r="I497" s="186"/>
      <c r="J497" s="186"/>
      <c r="K497" s="186"/>
      <c r="V497" s="186"/>
      <c r="W497" s="177"/>
    </row>
    <row r="498" spans="3:23">
      <c r="C498" s="186"/>
      <c r="D498" s="212"/>
      <c r="E498" s="212"/>
      <c r="F498" s="186"/>
      <c r="G498" s="186"/>
      <c r="H498" s="186"/>
      <c r="I498" s="186"/>
      <c r="J498" s="186"/>
      <c r="K498" s="186"/>
      <c r="V498" s="186"/>
      <c r="W498" s="177"/>
    </row>
    <row r="499" spans="3:23">
      <c r="C499" s="186"/>
      <c r="D499" s="212"/>
      <c r="E499" s="212"/>
      <c r="F499" s="186"/>
      <c r="G499" s="186"/>
      <c r="H499" s="186"/>
      <c r="I499" s="186"/>
      <c r="J499" s="186"/>
      <c r="K499" s="186"/>
      <c r="V499" s="186"/>
      <c r="W499" s="177"/>
    </row>
    <row r="500" spans="3:23">
      <c r="C500" s="186"/>
      <c r="D500" s="212"/>
      <c r="E500" s="212"/>
      <c r="F500" s="186"/>
      <c r="G500" s="186"/>
      <c r="H500" s="186"/>
      <c r="I500" s="186"/>
      <c r="J500" s="186"/>
      <c r="K500" s="186"/>
      <c r="V500" s="186"/>
      <c r="W500" s="177"/>
    </row>
    <row r="501" spans="3:23">
      <c r="C501" s="186"/>
      <c r="D501" s="212"/>
      <c r="E501" s="212"/>
      <c r="F501" s="186"/>
      <c r="G501" s="186"/>
      <c r="H501" s="186"/>
      <c r="I501" s="186"/>
      <c r="J501" s="186"/>
      <c r="K501" s="186"/>
      <c r="V501" s="186"/>
      <c r="W501" s="177"/>
    </row>
    <row r="502" spans="3:23">
      <c r="C502" s="186"/>
      <c r="D502" s="212"/>
      <c r="E502" s="212"/>
      <c r="F502" s="186"/>
      <c r="G502" s="186"/>
      <c r="H502" s="186"/>
      <c r="I502" s="186"/>
      <c r="J502" s="186"/>
      <c r="K502" s="186"/>
      <c r="V502" s="186"/>
      <c r="W502" s="177"/>
    </row>
    <row r="503" spans="3:23">
      <c r="C503" s="186"/>
      <c r="D503" s="212"/>
      <c r="E503" s="212"/>
      <c r="F503" s="186"/>
      <c r="G503" s="186"/>
      <c r="H503" s="186"/>
      <c r="I503" s="186"/>
      <c r="J503" s="186"/>
      <c r="K503" s="186"/>
      <c r="V503" s="186"/>
      <c r="W503" s="177"/>
    </row>
    <row r="504" spans="3:23">
      <c r="C504" s="186"/>
      <c r="D504" s="212"/>
      <c r="E504" s="212"/>
      <c r="F504" s="186"/>
      <c r="G504" s="186"/>
      <c r="H504" s="186"/>
      <c r="I504" s="186"/>
      <c r="J504" s="186"/>
      <c r="K504" s="186"/>
      <c r="V504" s="186"/>
      <c r="W504" s="177"/>
    </row>
    <row r="505" spans="3:23">
      <c r="C505" s="186"/>
      <c r="D505" s="212"/>
      <c r="E505" s="212"/>
      <c r="F505" s="186"/>
      <c r="G505" s="186"/>
      <c r="H505" s="186"/>
      <c r="I505" s="186"/>
      <c r="J505" s="186"/>
      <c r="K505" s="186"/>
      <c r="V505" s="186"/>
      <c r="W505" s="177"/>
    </row>
    <row r="506" spans="3:23">
      <c r="C506" s="186"/>
      <c r="D506" s="212"/>
      <c r="E506" s="212"/>
      <c r="F506" s="186"/>
      <c r="G506" s="186"/>
      <c r="H506" s="186"/>
      <c r="I506" s="186"/>
      <c r="J506" s="186"/>
      <c r="K506" s="186"/>
      <c r="V506" s="186"/>
      <c r="W506" s="177"/>
    </row>
    <row r="507" spans="3:23">
      <c r="C507" s="186"/>
      <c r="D507" s="212"/>
      <c r="E507" s="212"/>
      <c r="F507" s="186"/>
      <c r="G507" s="186"/>
      <c r="H507" s="186"/>
      <c r="I507" s="186"/>
      <c r="J507" s="186"/>
      <c r="K507" s="186"/>
      <c r="V507" s="186"/>
      <c r="W507" s="177"/>
    </row>
    <row r="508" spans="3:23">
      <c r="C508" s="186"/>
      <c r="D508" s="212"/>
      <c r="E508" s="212"/>
      <c r="F508" s="186"/>
      <c r="G508" s="186"/>
      <c r="H508" s="186"/>
      <c r="I508" s="186"/>
      <c r="J508" s="186"/>
      <c r="K508" s="186"/>
      <c r="V508" s="186"/>
      <c r="W508" s="177"/>
    </row>
    <row r="509" spans="3:23">
      <c r="C509" s="186"/>
      <c r="D509" s="212"/>
      <c r="E509" s="212"/>
      <c r="F509" s="186"/>
      <c r="G509" s="186"/>
      <c r="H509" s="186"/>
      <c r="I509" s="186"/>
      <c r="J509" s="186"/>
      <c r="K509" s="186"/>
      <c r="V509" s="186"/>
      <c r="W509" s="177"/>
    </row>
    <row r="510" spans="3:23">
      <c r="C510" s="186"/>
      <c r="D510" s="212"/>
      <c r="E510" s="212"/>
      <c r="F510" s="186"/>
      <c r="G510" s="186"/>
      <c r="H510" s="186"/>
      <c r="I510" s="186"/>
      <c r="J510" s="186"/>
      <c r="K510" s="186"/>
      <c r="V510" s="186"/>
      <c r="W510" s="177"/>
    </row>
    <row r="511" spans="3:23">
      <c r="C511" s="186"/>
      <c r="D511" s="212"/>
      <c r="E511" s="212"/>
      <c r="F511" s="186"/>
      <c r="G511" s="186"/>
      <c r="H511" s="186"/>
      <c r="I511" s="186"/>
      <c r="J511" s="186"/>
      <c r="K511" s="186"/>
      <c r="V511" s="186"/>
      <c r="W511" s="177"/>
    </row>
    <row r="512" spans="3:23">
      <c r="C512" s="186"/>
      <c r="D512" s="212"/>
      <c r="E512" s="212"/>
      <c r="F512" s="186"/>
      <c r="G512" s="186"/>
      <c r="H512" s="186"/>
      <c r="I512" s="186"/>
      <c r="J512" s="186"/>
      <c r="K512" s="186"/>
      <c r="V512" s="186"/>
      <c r="W512" s="177"/>
    </row>
    <row r="513" spans="3:23">
      <c r="C513" s="186"/>
      <c r="D513" s="212"/>
      <c r="E513" s="212"/>
      <c r="F513" s="186"/>
      <c r="G513" s="186"/>
      <c r="H513" s="186"/>
      <c r="I513" s="186"/>
      <c r="J513" s="186"/>
      <c r="K513" s="186"/>
      <c r="V513" s="186"/>
      <c r="W513" s="177"/>
    </row>
    <row r="514" spans="3:23">
      <c r="C514" s="186"/>
      <c r="D514" s="212"/>
      <c r="E514" s="212"/>
      <c r="F514" s="186"/>
      <c r="G514" s="186"/>
      <c r="H514" s="186"/>
      <c r="I514" s="186"/>
      <c r="J514" s="186"/>
      <c r="K514" s="186"/>
      <c r="V514" s="186"/>
      <c r="W514" s="177"/>
    </row>
    <row r="515" spans="3:23">
      <c r="C515" s="186"/>
      <c r="D515" s="212"/>
      <c r="E515" s="212"/>
      <c r="F515" s="186"/>
      <c r="G515" s="186"/>
      <c r="H515" s="186"/>
      <c r="I515" s="186"/>
      <c r="J515" s="186"/>
      <c r="K515" s="186"/>
      <c r="V515" s="186"/>
      <c r="W515" s="177"/>
    </row>
    <row r="516" spans="3:23">
      <c r="C516" s="186"/>
      <c r="D516" s="212"/>
      <c r="E516" s="212"/>
      <c r="F516" s="186"/>
      <c r="G516" s="186"/>
      <c r="H516" s="186"/>
      <c r="I516" s="186"/>
      <c r="J516" s="186"/>
      <c r="K516" s="186"/>
      <c r="V516" s="186"/>
      <c r="W516" s="177"/>
    </row>
    <row r="517" spans="3:23">
      <c r="C517" s="186"/>
      <c r="D517" s="212"/>
      <c r="E517" s="212"/>
      <c r="F517" s="186"/>
      <c r="G517" s="186"/>
      <c r="H517" s="186"/>
      <c r="I517" s="186"/>
      <c r="J517" s="186"/>
      <c r="K517" s="186"/>
      <c r="V517" s="186"/>
      <c r="W517" s="177"/>
    </row>
    <row r="518" spans="3:23">
      <c r="C518" s="186"/>
      <c r="D518" s="212"/>
      <c r="E518" s="212"/>
      <c r="F518" s="186"/>
      <c r="G518" s="186"/>
      <c r="H518" s="186"/>
      <c r="I518" s="186"/>
      <c r="J518" s="186"/>
      <c r="K518" s="186"/>
      <c r="V518" s="186"/>
      <c r="W518" s="177"/>
    </row>
    <row r="519" spans="3:23">
      <c r="C519" s="186"/>
      <c r="D519" s="212"/>
      <c r="E519" s="212"/>
      <c r="F519" s="186"/>
      <c r="G519" s="186"/>
      <c r="H519" s="186"/>
      <c r="I519" s="186"/>
      <c r="J519" s="186"/>
      <c r="K519" s="186"/>
      <c r="V519" s="186"/>
      <c r="W519" s="177"/>
    </row>
    <row r="520" spans="3:23">
      <c r="C520" s="186"/>
      <c r="D520" s="212"/>
      <c r="E520" s="212"/>
      <c r="F520" s="186"/>
      <c r="G520" s="186"/>
      <c r="H520" s="186"/>
      <c r="I520" s="186"/>
      <c r="J520" s="186"/>
      <c r="K520" s="186"/>
      <c r="V520" s="186"/>
      <c r="W520" s="177"/>
    </row>
    <row r="521" spans="3:23">
      <c r="C521" s="186"/>
      <c r="D521" s="212"/>
      <c r="E521" s="212"/>
      <c r="F521" s="186"/>
      <c r="G521" s="186"/>
      <c r="H521" s="186"/>
      <c r="I521" s="186"/>
      <c r="J521" s="186"/>
      <c r="K521" s="186"/>
      <c r="V521" s="186"/>
      <c r="W521" s="177"/>
    </row>
    <row r="522" spans="3:23">
      <c r="C522" s="186"/>
      <c r="D522" s="212"/>
      <c r="E522" s="212"/>
      <c r="F522" s="186"/>
      <c r="G522" s="186"/>
      <c r="H522" s="186"/>
      <c r="I522" s="186"/>
      <c r="J522" s="186"/>
      <c r="K522" s="186"/>
      <c r="V522" s="186"/>
      <c r="W522" s="177"/>
    </row>
    <row r="523" spans="3:23">
      <c r="C523" s="186"/>
      <c r="D523" s="212"/>
      <c r="E523" s="212"/>
      <c r="F523" s="186"/>
      <c r="G523" s="186"/>
      <c r="H523" s="186"/>
      <c r="I523" s="186"/>
      <c r="J523" s="186"/>
      <c r="K523" s="186"/>
      <c r="V523" s="186"/>
      <c r="W523" s="177"/>
    </row>
    <row r="524" spans="3:23">
      <c r="C524" s="186"/>
      <c r="D524" s="212"/>
      <c r="E524" s="212"/>
      <c r="F524" s="186"/>
      <c r="G524" s="186"/>
      <c r="H524" s="186"/>
      <c r="I524" s="186"/>
      <c r="J524" s="186"/>
      <c r="K524" s="186"/>
      <c r="V524" s="186"/>
      <c r="W524" s="177"/>
    </row>
    <row r="525" spans="3:23">
      <c r="C525" s="186"/>
      <c r="D525" s="212"/>
      <c r="E525" s="212"/>
      <c r="F525" s="186"/>
      <c r="G525" s="186"/>
      <c r="H525" s="186"/>
      <c r="I525" s="186"/>
      <c r="J525" s="186"/>
      <c r="K525" s="186"/>
      <c r="V525" s="186"/>
      <c r="W525" s="177"/>
    </row>
    <row r="526" spans="3:23">
      <c r="C526" s="186"/>
      <c r="D526" s="212"/>
      <c r="E526" s="212"/>
      <c r="F526" s="186"/>
      <c r="G526" s="186"/>
      <c r="H526" s="186"/>
      <c r="I526" s="186"/>
      <c r="J526" s="186"/>
      <c r="K526" s="186"/>
      <c r="V526" s="186"/>
      <c r="W526" s="177"/>
    </row>
    <row r="527" spans="3:23">
      <c r="C527" s="186"/>
      <c r="D527" s="212"/>
      <c r="E527" s="212"/>
      <c r="F527" s="186"/>
      <c r="G527" s="186"/>
      <c r="H527" s="186"/>
      <c r="I527" s="186"/>
      <c r="J527" s="186"/>
      <c r="K527" s="186"/>
      <c r="V527" s="186"/>
      <c r="W527" s="177"/>
    </row>
    <row r="528" spans="3:23">
      <c r="C528" s="186"/>
      <c r="D528" s="212"/>
      <c r="E528" s="212"/>
      <c r="F528" s="186"/>
      <c r="G528" s="186"/>
      <c r="H528" s="186"/>
      <c r="I528" s="186"/>
      <c r="J528" s="186"/>
      <c r="K528" s="186"/>
      <c r="V528" s="186"/>
      <c r="W528" s="177"/>
    </row>
    <row r="529" spans="3:23">
      <c r="C529" s="186"/>
      <c r="D529" s="212"/>
      <c r="E529" s="212"/>
      <c r="F529" s="186"/>
      <c r="G529" s="186"/>
      <c r="H529" s="186"/>
      <c r="I529" s="186"/>
      <c r="J529" s="186"/>
      <c r="K529" s="186"/>
      <c r="V529" s="186"/>
      <c r="W529" s="177"/>
    </row>
    <row r="530" spans="3:23">
      <c r="C530" s="186"/>
      <c r="D530" s="212"/>
      <c r="E530" s="212"/>
      <c r="F530" s="186"/>
      <c r="G530" s="186"/>
      <c r="H530" s="186"/>
      <c r="I530" s="186"/>
      <c r="J530" s="186"/>
      <c r="K530" s="186"/>
      <c r="V530" s="186"/>
      <c r="W530" s="177"/>
    </row>
    <row r="531" spans="3:23">
      <c r="C531" s="186"/>
      <c r="D531" s="212"/>
      <c r="E531" s="212"/>
      <c r="F531" s="186"/>
      <c r="G531" s="186"/>
      <c r="H531" s="186"/>
      <c r="I531" s="186"/>
      <c r="J531" s="186"/>
      <c r="K531" s="186"/>
      <c r="V531" s="186"/>
      <c r="W531" s="177"/>
    </row>
    <row r="532" spans="3:23">
      <c r="C532" s="186"/>
      <c r="D532" s="212"/>
      <c r="E532" s="212"/>
      <c r="F532" s="186"/>
      <c r="G532" s="186"/>
      <c r="H532" s="186"/>
      <c r="I532" s="186"/>
      <c r="J532" s="186"/>
      <c r="K532" s="186"/>
      <c r="V532" s="186"/>
      <c r="W532" s="177"/>
    </row>
    <row r="533" spans="3:23">
      <c r="C533" s="186"/>
      <c r="D533" s="212"/>
      <c r="E533" s="212"/>
      <c r="F533" s="186"/>
      <c r="G533" s="186"/>
      <c r="H533" s="186"/>
      <c r="I533" s="186"/>
      <c r="J533" s="186"/>
      <c r="K533" s="186"/>
      <c r="V533" s="186"/>
      <c r="W533" s="177"/>
    </row>
    <row r="534" spans="3:23">
      <c r="C534" s="186"/>
      <c r="D534" s="212"/>
      <c r="E534" s="212"/>
      <c r="F534" s="186"/>
      <c r="G534" s="186"/>
      <c r="H534" s="186"/>
      <c r="I534" s="186"/>
      <c r="J534" s="186"/>
      <c r="K534" s="186"/>
      <c r="V534" s="186"/>
      <c r="W534" s="177"/>
    </row>
    <row r="535" spans="3:23">
      <c r="C535" s="186"/>
      <c r="D535" s="212"/>
      <c r="E535" s="212"/>
      <c r="F535" s="186"/>
      <c r="G535" s="186"/>
      <c r="H535" s="186"/>
      <c r="I535" s="186"/>
      <c r="J535" s="186"/>
      <c r="K535" s="186"/>
      <c r="V535" s="186"/>
      <c r="W535" s="177"/>
    </row>
    <row r="536" spans="3:23">
      <c r="C536" s="186"/>
      <c r="D536" s="212"/>
      <c r="E536" s="212"/>
      <c r="F536" s="186"/>
      <c r="G536" s="186"/>
      <c r="H536" s="186"/>
      <c r="I536" s="186"/>
      <c r="J536" s="186"/>
      <c r="K536" s="186"/>
      <c r="V536" s="186"/>
      <c r="W536" s="177"/>
    </row>
    <row r="537" spans="3:23">
      <c r="C537" s="186"/>
      <c r="D537" s="212"/>
      <c r="E537" s="212"/>
      <c r="F537" s="186"/>
      <c r="G537" s="186"/>
      <c r="H537" s="186"/>
      <c r="I537" s="186"/>
      <c r="J537" s="186"/>
      <c r="K537" s="186"/>
      <c r="V537" s="186"/>
      <c r="W537" s="177"/>
    </row>
    <row r="538" spans="3:23">
      <c r="C538" s="186"/>
      <c r="D538" s="212"/>
      <c r="E538" s="212"/>
      <c r="F538" s="186"/>
      <c r="G538" s="186"/>
      <c r="H538" s="186"/>
      <c r="I538" s="186"/>
      <c r="J538" s="186"/>
      <c r="K538" s="186"/>
      <c r="V538" s="186"/>
      <c r="W538" s="177"/>
    </row>
    <row r="539" spans="3:23">
      <c r="C539" s="186"/>
      <c r="D539" s="212"/>
      <c r="E539" s="212"/>
      <c r="F539" s="186"/>
      <c r="G539" s="186"/>
      <c r="H539" s="186"/>
      <c r="I539" s="186"/>
      <c r="J539" s="186"/>
      <c r="K539" s="186"/>
      <c r="V539" s="186"/>
      <c r="W539" s="177"/>
    </row>
    <row r="540" spans="3:23">
      <c r="C540" s="186"/>
      <c r="D540" s="212"/>
      <c r="E540" s="212"/>
      <c r="F540" s="186"/>
      <c r="G540" s="186"/>
      <c r="H540" s="186"/>
      <c r="I540" s="186"/>
      <c r="J540" s="186"/>
      <c r="K540" s="186"/>
      <c r="V540" s="186"/>
      <c r="W540" s="177"/>
    </row>
    <row r="541" spans="3:23">
      <c r="C541" s="186"/>
      <c r="D541" s="212"/>
      <c r="E541" s="212"/>
      <c r="F541" s="186"/>
      <c r="G541" s="186"/>
      <c r="H541" s="186"/>
      <c r="I541" s="186"/>
      <c r="J541" s="186"/>
      <c r="K541" s="186"/>
      <c r="V541" s="186"/>
      <c r="W541" s="177"/>
    </row>
    <row r="542" spans="3:23">
      <c r="C542" s="186"/>
      <c r="D542" s="212"/>
      <c r="E542" s="212"/>
      <c r="F542" s="186"/>
      <c r="G542" s="186"/>
      <c r="H542" s="186"/>
      <c r="I542" s="186"/>
      <c r="J542" s="186"/>
      <c r="K542" s="186"/>
      <c r="V542" s="186"/>
      <c r="W542" s="177"/>
    </row>
    <row r="543" spans="3:23">
      <c r="C543" s="186"/>
      <c r="D543" s="212"/>
      <c r="E543" s="212"/>
      <c r="F543" s="186"/>
      <c r="G543" s="186"/>
      <c r="H543" s="186"/>
      <c r="I543" s="186"/>
      <c r="J543" s="186"/>
      <c r="K543" s="186"/>
      <c r="V543" s="186"/>
      <c r="W543" s="177"/>
    </row>
    <row r="544" spans="3:23">
      <c r="C544" s="186"/>
      <c r="D544" s="212"/>
      <c r="E544" s="212"/>
      <c r="F544" s="186"/>
      <c r="G544" s="186"/>
      <c r="H544" s="186"/>
      <c r="I544" s="186"/>
      <c r="J544" s="186"/>
      <c r="K544" s="186"/>
      <c r="V544" s="186"/>
      <c r="W544" s="177"/>
    </row>
    <row r="545" spans="3:23">
      <c r="C545" s="186"/>
      <c r="D545" s="212"/>
      <c r="E545" s="212"/>
      <c r="F545" s="186"/>
      <c r="G545" s="186"/>
      <c r="H545" s="186"/>
      <c r="I545" s="186"/>
      <c r="J545" s="186"/>
      <c r="K545" s="186"/>
      <c r="V545" s="186"/>
      <c r="W545" s="177"/>
    </row>
    <row r="546" spans="3:23">
      <c r="C546" s="186"/>
      <c r="D546" s="212"/>
      <c r="E546" s="212"/>
      <c r="F546" s="186"/>
      <c r="G546" s="186"/>
      <c r="H546" s="186"/>
      <c r="I546" s="186"/>
      <c r="J546" s="186"/>
      <c r="K546" s="186"/>
      <c r="V546" s="186"/>
      <c r="W546" s="177"/>
    </row>
    <row r="547" spans="3:23">
      <c r="C547" s="186"/>
      <c r="D547" s="212"/>
      <c r="E547" s="212"/>
      <c r="F547" s="186"/>
      <c r="G547" s="186"/>
      <c r="H547" s="186"/>
      <c r="I547" s="186"/>
      <c r="J547" s="186"/>
      <c r="K547" s="186"/>
      <c r="V547" s="186"/>
      <c r="W547" s="177"/>
    </row>
    <row r="548" spans="3:23">
      <c r="C548" s="186"/>
      <c r="D548" s="212"/>
      <c r="E548" s="212"/>
      <c r="F548" s="186"/>
      <c r="G548" s="186"/>
      <c r="H548" s="186"/>
      <c r="I548" s="186"/>
      <c r="J548" s="186"/>
      <c r="K548" s="186"/>
      <c r="V548" s="186"/>
      <c r="W548" s="177"/>
    </row>
    <row r="549" spans="3:23">
      <c r="C549" s="186"/>
      <c r="D549" s="212"/>
      <c r="E549" s="212"/>
      <c r="F549" s="186"/>
      <c r="G549" s="186"/>
      <c r="H549" s="186"/>
      <c r="I549" s="186"/>
      <c r="J549" s="186"/>
      <c r="K549" s="186"/>
      <c r="V549" s="186"/>
      <c r="W549" s="177"/>
    </row>
    <row r="550" spans="3:23">
      <c r="C550" s="186"/>
      <c r="D550" s="212"/>
      <c r="E550" s="212"/>
      <c r="F550" s="186"/>
      <c r="G550" s="186"/>
      <c r="H550" s="186"/>
      <c r="I550" s="186"/>
      <c r="J550" s="186"/>
      <c r="K550" s="186"/>
      <c r="V550" s="186"/>
      <c r="W550" s="177"/>
    </row>
    <row r="551" spans="3:23">
      <c r="C551" s="186"/>
      <c r="D551" s="212"/>
      <c r="E551" s="212"/>
      <c r="F551" s="186"/>
      <c r="G551" s="186"/>
      <c r="H551" s="186"/>
      <c r="I551" s="186"/>
      <c r="J551" s="186"/>
      <c r="K551" s="186"/>
      <c r="V551" s="186"/>
      <c r="W551" s="177"/>
    </row>
    <row r="552" spans="3:23">
      <c r="C552" s="186"/>
      <c r="D552" s="212"/>
      <c r="E552" s="212"/>
      <c r="F552" s="186"/>
      <c r="G552" s="186"/>
      <c r="H552" s="186"/>
      <c r="I552" s="186"/>
      <c r="J552" s="186"/>
      <c r="K552" s="186"/>
      <c r="V552" s="186"/>
      <c r="W552" s="177"/>
    </row>
    <row r="553" spans="3:23">
      <c r="C553" s="186"/>
      <c r="D553" s="212"/>
      <c r="E553" s="212"/>
      <c r="F553" s="186"/>
      <c r="G553" s="186"/>
      <c r="H553" s="186"/>
      <c r="I553" s="186"/>
      <c r="J553" s="186"/>
      <c r="K553" s="186"/>
      <c r="V553" s="186"/>
      <c r="W553" s="177"/>
    </row>
    <row r="554" spans="3:23">
      <c r="C554" s="186"/>
      <c r="D554" s="212"/>
      <c r="E554" s="212"/>
      <c r="F554" s="186"/>
      <c r="G554" s="186"/>
      <c r="H554" s="186"/>
      <c r="I554" s="186"/>
      <c r="J554" s="186"/>
      <c r="K554" s="186"/>
      <c r="V554" s="186"/>
      <c r="W554" s="177"/>
    </row>
    <row r="555" spans="3:23">
      <c r="C555" s="186"/>
      <c r="D555" s="212"/>
      <c r="E555" s="212"/>
      <c r="F555" s="186"/>
      <c r="G555" s="186"/>
      <c r="H555" s="186"/>
      <c r="I555" s="186"/>
      <c r="J555" s="186"/>
      <c r="K555" s="186"/>
      <c r="V555" s="186"/>
      <c r="W555" s="177"/>
    </row>
    <row r="556" spans="3:23">
      <c r="C556" s="186"/>
      <c r="D556" s="212"/>
      <c r="E556" s="212"/>
      <c r="F556" s="186"/>
      <c r="G556" s="186"/>
      <c r="H556" s="186"/>
      <c r="I556" s="186"/>
      <c r="J556" s="186"/>
      <c r="K556" s="186"/>
      <c r="V556" s="186"/>
      <c r="W556" s="177"/>
    </row>
    <row r="557" spans="3:23">
      <c r="C557" s="186"/>
      <c r="D557" s="212"/>
      <c r="E557" s="212"/>
      <c r="F557" s="186"/>
      <c r="G557" s="186"/>
      <c r="H557" s="186"/>
      <c r="I557" s="186"/>
      <c r="J557" s="186"/>
      <c r="K557" s="186"/>
      <c r="V557" s="186"/>
      <c r="W557" s="177"/>
    </row>
    <row r="558" spans="3:23">
      <c r="C558" s="186"/>
      <c r="D558" s="212"/>
      <c r="E558" s="212"/>
      <c r="F558" s="186"/>
      <c r="G558" s="186"/>
      <c r="H558" s="186"/>
      <c r="I558" s="186"/>
      <c r="J558" s="186"/>
      <c r="K558" s="186"/>
      <c r="V558" s="186"/>
      <c r="W558" s="177"/>
    </row>
    <row r="559" spans="3:23">
      <c r="C559" s="186"/>
      <c r="D559" s="212"/>
      <c r="E559" s="212"/>
      <c r="F559" s="186"/>
      <c r="G559" s="186"/>
      <c r="H559" s="186"/>
      <c r="I559" s="186"/>
      <c r="J559" s="186"/>
      <c r="K559" s="186"/>
      <c r="V559" s="186"/>
      <c r="W559" s="177"/>
    </row>
    <row r="560" spans="3:23">
      <c r="C560" s="186"/>
      <c r="D560" s="212"/>
      <c r="E560" s="212"/>
      <c r="F560" s="186"/>
      <c r="G560" s="186"/>
      <c r="H560" s="186"/>
      <c r="I560" s="186"/>
      <c r="J560" s="186"/>
      <c r="K560" s="186"/>
      <c r="V560" s="186"/>
      <c r="W560" s="177"/>
    </row>
    <row r="561" spans="3:23">
      <c r="C561" s="186"/>
      <c r="D561" s="212"/>
      <c r="E561" s="212"/>
      <c r="F561" s="186"/>
      <c r="G561" s="186"/>
      <c r="H561" s="186"/>
      <c r="I561" s="186"/>
      <c r="J561" s="186"/>
      <c r="K561" s="186"/>
      <c r="V561" s="186"/>
      <c r="W561" s="177"/>
    </row>
    <row r="562" spans="3:23">
      <c r="C562" s="186"/>
      <c r="D562" s="212"/>
      <c r="E562" s="212"/>
      <c r="F562" s="186"/>
      <c r="G562" s="186"/>
      <c r="H562" s="186"/>
      <c r="I562" s="186"/>
      <c r="J562" s="186"/>
      <c r="K562" s="186"/>
      <c r="V562" s="186"/>
      <c r="W562" s="177"/>
    </row>
    <row r="563" spans="3:23">
      <c r="C563" s="186"/>
      <c r="D563" s="212"/>
      <c r="E563" s="212"/>
      <c r="F563" s="186"/>
      <c r="G563" s="186"/>
      <c r="H563" s="186"/>
      <c r="I563" s="186"/>
      <c r="J563" s="186"/>
      <c r="K563" s="186"/>
      <c r="V563" s="186"/>
      <c r="W563" s="177"/>
    </row>
    <row r="564" spans="3:23">
      <c r="C564" s="186"/>
      <c r="D564" s="212"/>
      <c r="E564" s="212"/>
      <c r="F564" s="186"/>
      <c r="G564" s="186"/>
      <c r="H564" s="186"/>
      <c r="I564" s="186"/>
      <c r="J564" s="186"/>
      <c r="K564" s="186"/>
      <c r="V564" s="186"/>
      <c r="W564" s="177"/>
    </row>
    <row r="565" spans="3:23">
      <c r="C565" s="186"/>
      <c r="D565" s="212"/>
      <c r="E565" s="212"/>
      <c r="F565" s="186"/>
      <c r="G565" s="186"/>
      <c r="H565" s="186"/>
      <c r="I565" s="186"/>
      <c r="J565" s="186"/>
      <c r="K565" s="186"/>
      <c r="V565" s="186"/>
      <c r="W565" s="177"/>
    </row>
    <row r="566" spans="3:23">
      <c r="C566" s="186"/>
      <c r="D566" s="212"/>
      <c r="E566" s="212"/>
      <c r="F566" s="186"/>
      <c r="G566" s="186"/>
      <c r="H566" s="186"/>
      <c r="I566" s="186"/>
      <c r="J566" s="186"/>
      <c r="K566" s="186"/>
      <c r="V566" s="186"/>
      <c r="W566" s="177"/>
    </row>
    <row r="567" spans="3:23">
      <c r="C567" s="186"/>
      <c r="D567" s="212"/>
      <c r="E567" s="212"/>
      <c r="F567" s="186"/>
      <c r="G567" s="186"/>
      <c r="H567" s="186"/>
      <c r="I567" s="186"/>
      <c r="J567" s="186"/>
      <c r="K567" s="186"/>
      <c r="V567" s="186"/>
      <c r="W567" s="177"/>
    </row>
    <row r="568" spans="3:23">
      <c r="C568" s="186"/>
      <c r="D568" s="212"/>
      <c r="E568" s="212"/>
      <c r="F568" s="186"/>
      <c r="G568" s="186"/>
      <c r="H568" s="186"/>
      <c r="I568" s="186"/>
      <c r="J568" s="186"/>
      <c r="K568" s="186"/>
      <c r="V568" s="186"/>
      <c r="W568" s="177"/>
    </row>
    <row r="569" spans="3:23">
      <c r="C569" s="186"/>
      <c r="D569" s="212"/>
      <c r="E569" s="212"/>
      <c r="F569" s="186"/>
      <c r="G569" s="186"/>
      <c r="H569" s="186"/>
      <c r="I569" s="186"/>
      <c r="J569" s="186"/>
      <c r="K569" s="186"/>
      <c r="V569" s="186"/>
      <c r="W569" s="177"/>
    </row>
    <row r="570" spans="3:23">
      <c r="C570" s="186"/>
      <c r="D570" s="212"/>
      <c r="E570" s="212"/>
      <c r="F570" s="186"/>
      <c r="G570" s="186"/>
      <c r="H570" s="186"/>
      <c r="I570" s="186"/>
      <c r="J570" s="186"/>
      <c r="K570" s="186"/>
      <c r="V570" s="186"/>
      <c r="W570" s="177"/>
    </row>
    <row r="571" spans="3:23">
      <c r="C571" s="186"/>
      <c r="D571" s="212"/>
      <c r="E571" s="212"/>
      <c r="F571" s="186"/>
      <c r="G571" s="186"/>
      <c r="H571" s="186"/>
      <c r="I571" s="186"/>
      <c r="J571" s="186"/>
      <c r="K571" s="186"/>
      <c r="V571" s="186"/>
      <c r="W571" s="177"/>
    </row>
    <row r="572" spans="3:23">
      <c r="C572" s="186"/>
      <c r="D572" s="212"/>
      <c r="E572" s="212"/>
      <c r="F572" s="186"/>
      <c r="G572" s="186"/>
      <c r="H572" s="186"/>
      <c r="I572" s="186"/>
      <c r="J572" s="186"/>
      <c r="K572" s="186"/>
      <c r="V572" s="186"/>
      <c r="W572" s="177"/>
    </row>
    <row r="573" spans="3:23">
      <c r="C573" s="186"/>
      <c r="D573" s="212"/>
      <c r="E573" s="212"/>
      <c r="F573" s="186"/>
      <c r="G573" s="186"/>
      <c r="H573" s="186"/>
      <c r="I573" s="186"/>
      <c r="J573" s="186"/>
      <c r="K573" s="186"/>
      <c r="V573" s="186"/>
      <c r="W573" s="177"/>
    </row>
    <row r="574" spans="3:23">
      <c r="C574" s="186"/>
      <c r="D574" s="212"/>
      <c r="E574" s="212"/>
      <c r="F574" s="186"/>
      <c r="G574" s="186"/>
      <c r="H574" s="186"/>
      <c r="I574" s="186"/>
      <c r="J574" s="186"/>
      <c r="K574" s="186"/>
      <c r="V574" s="186"/>
      <c r="W574" s="177"/>
    </row>
    <row r="575" spans="3:23">
      <c r="C575" s="186"/>
      <c r="D575" s="212"/>
      <c r="E575" s="212"/>
      <c r="F575" s="186"/>
      <c r="G575" s="186"/>
      <c r="H575" s="186"/>
      <c r="I575" s="186"/>
      <c r="J575" s="186"/>
      <c r="K575" s="186"/>
      <c r="V575" s="186"/>
      <c r="W575" s="177"/>
    </row>
    <row r="576" spans="3:23">
      <c r="C576" s="186"/>
      <c r="D576" s="212"/>
      <c r="E576" s="212"/>
      <c r="F576" s="186"/>
      <c r="G576" s="186"/>
      <c r="H576" s="186"/>
      <c r="I576" s="186"/>
      <c r="J576" s="186"/>
      <c r="K576" s="186"/>
      <c r="V576" s="186"/>
      <c r="W576" s="177"/>
    </row>
    <row r="577" spans="3:23">
      <c r="C577" s="186"/>
      <c r="D577" s="212"/>
      <c r="E577" s="212"/>
      <c r="F577" s="186"/>
      <c r="G577" s="186"/>
      <c r="H577" s="186"/>
      <c r="I577" s="186"/>
      <c r="J577" s="186"/>
      <c r="K577" s="186"/>
      <c r="V577" s="186"/>
      <c r="W577" s="177"/>
    </row>
    <row r="578" spans="3:23">
      <c r="C578" s="186"/>
      <c r="D578" s="212"/>
      <c r="E578" s="212"/>
      <c r="F578" s="186"/>
      <c r="G578" s="186"/>
      <c r="H578" s="186"/>
      <c r="I578" s="186"/>
      <c r="J578" s="186"/>
      <c r="K578" s="186"/>
      <c r="V578" s="186"/>
      <c r="W578" s="177"/>
    </row>
    <row r="579" spans="3:23">
      <c r="C579" s="186"/>
      <c r="D579" s="212"/>
      <c r="E579" s="212"/>
      <c r="F579" s="186"/>
      <c r="G579" s="186"/>
      <c r="H579" s="186"/>
      <c r="I579" s="186"/>
      <c r="J579" s="186"/>
      <c r="K579" s="186"/>
      <c r="V579" s="186"/>
      <c r="W579" s="177"/>
    </row>
    <row r="580" spans="3:23">
      <c r="C580" s="186"/>
      <c r="D580" s="212"/>
      <c r="E580" s="212"/>
      <c r="F580" s="186"/>
      <c r="G580" s="186"/>
      <c r="H580" s="186"/>
      <c r="I580" s="186"/>
      <c r="J580" s="186"/>
      <c r="K580" s="186"/>
      <c r="V580" s="186"/>
      <c r="W580" s="177"/>
    </row>
    <row r="581" spans="3:23">
      <c r="C581" s="186"/>
      <c r="D581" s="212"/>
      <c r="E581" s="212"/>
      <c r="F581" s="186"/>
      <c r="G581" s="186"/>
      <c r="H581" s="186"/>
      <c r="I581" s="186"/>
      <c r="J581" s="186"/>
      <c r="K581" s="186"/>
      <c r="V581" s="186"/>
      <c r="W581" s="177"/>
    </row>
    <row r="582" spans="3:23">
      <c r="C582" s="186"/>
      <c r="D582" s="212"/>
      <c r="E582" s="212"/>
      <c r="F582" s="186"/>
      <c r="G582" s="186"/>
      <c r="H582" s="186"/>
      <c r="I582" s="186"/>
      <c r="J582" s="186"/>
      <c r="K582" s="186"/>
      <c r="V582" s="186"/>
      <c r="W582" s="177"/>
    </row>
    <row r="583" spans="3:23">
      <c r="C583" s="186"/>
      <c r="D583" s="212"/>
      <c r="E583" s="212"/>
      <c r="F583" s="186"/>
      <c r="G583" s="186"/>
      <c r="H583" s="186"/>
      <c r="I583" s="186"/>
      <c r="J583" s="186"/>
      <c r="K583" s="186"/>
      <c r="V583" s="186"/>
      <c r="W583" s="177"/>
    </row>
    <row r="584" spans="3:23">
      <c r="C584" s="186"/>
      <c r="D584" s="212"/>
      <c r="E584" s="212"/>
      <c r="F584" s="186"/>
      <c r="G584" s="186"/>
      <c r="H584" s="186"/>
      <c r="I584" s="186"/>
      <c r="J584" s="186"/>
      <c r="K584" s="186"/>
      <c r="V584" s="186"/>
      <c r="W584" s="177"/>
    </row>
    <row r="585" spans="3:23">
      <c r="C585" s="186"/>
      <c r="D585" s="212"/>
      <c r="E585" s="212"/>
      <c r="F585" s="186"/>
      <c r="G585" s="186"/>
      <c r="H585" s="186"/>
      <c r="I585" s="186"/>
      <c r="J585" s="186"/>
      <c r="K585" s="186"/>
      <c r="V585" s="186"/>
      <c r="W585" s="177"/>
    </row>
    <row r="586" spans="3:23">
      <c r="C586" s="186"/>
      <c r="D586" s="212"/>
      <c r="E586" s="212"/>
      <c r="F586" s="186"/>
      <c r="G586" s="186"/>
      <c r="H586" s="186"/>
      <c r="I586" s="186"/>
      <c r="J586" s="186"/>
      <c r="K586" s="186"/>
      <c r="V586" s="186"/>
      <c r="W586" s="177"/>
    </row>
    <row r="587" spans="3:23">
      <c r="C587" s="186"/>
      <c r="D587" s="212"/>
      <c r="E587" s="212"/>
      <c r="F587" s="186"/>
      <c r="G587" s="186"/>
      <c r="H587" s="186"/>
      <c r="I587" s="186"/>
      <c r="J587" s="186"/>
      <c r="K587" s="186"/>
      <c r="V587" s="186"/>
      <c r="W587" s="177"/>
    </row>
    <row r="588" spans="3:23">
      <c r="C588" s="186"/>
      <c r="D588" s="212"/>
      <c r="E588" s="212"/>
      <c r="F588" s="186"/>
      <c r="G588" s="186"/>
      <c r="H588" s="186"/>
      <c r="I588" s="186"/>
      <c r="J588" s="186"/>
      <c r="K588" s="186"/>
      <c r="V588" s="186"/>
      <c r="W588" s="177"/>
    </row>
    <row r="589" spans="3:23">
      <c r="C589" s="186"/>
      <c r="D589" s="212"/>
      <c r="E589" s="212"/>
      <c r="F589" s="186"/>
      <c r="G589" s="186"/>
      <c r="H589" s="186"/>
      <c r="I589" s="186"/>
      <c r="J589" s="186"/>
      <c r="K589" s="186"/>
      <c r="V589" s="186"/>
      <c r="W589" s="177"/>
    </row>
    <row r="590" spans="3:23">
      <c r="C590" s="186"/>
      <c r="D590" s="212"/>
      <c r="E590" s="212"/>
      <c r="F590" s="186"/>
      <c r="G590" s="186"/>
      <c r="H590" s="186"/>
      <c r="I590" s="186"/>
      <c r="J590" s="186"/>
      <c r="K590" s="186"/>
      <c r="V590" s="186"/>
      <c r="W590" s="177"/>
    </row>
    <row r="591" spans="3:23">
      <c r="C591" s="186"/>
      <c r="D591" s="212"/>
      <c r="E591" s="212"/>
      <c r="F591" s="186"/>
      <c r="G591" s="186"/>
      <c r="H591" s="186"/>
      <c r="I591" s="186"/>
      <c r="J591" s="186"/>
      <c r="K591" s="186"/>
      <c r="V591" s="186"/>
      <c r="W591" s="177"/>
    </row>
    <row r="592" spans="3:23">
      <c r="C592" s="186"/>
      <c r="D592" s="212"/>
      <c r="E592" s="212"/>
      <c r="F592" s="186"/>
      <c r="G592" s="186"/>
      <c r="H592" s="186"/>
      <c r="I592" s="186"/>
      <c r="J592" s="186"/>
      <c r="K592" s="186"/>
      <c r="V592" s="186"/>
      <c r="W592" s="177"/>
    </row>
    <row r="593" spans="3:23">
      <c r="C593" s="186"/>
      <c r="D593" s="212"/>
      <c r="E593" s="212"/>
      <c r="F593" s="186"/>
      <c r="G593" s="186"/>
      <c r="H593" s="186"/>
      <c r="I593" s="186"/>
      <c r="J593" s="186"/>
      <c r="K593" s="186"/>
      <c r="V593" s="186"/>
      <c r="W593" s="177"/>
    </row>
    <row r="594" spans="3:23">
      <c r="C594" s="186"/>
      <c r="D594" s="212"/>
      <c r="E594" s="212"/>
      <c r="F594" s="186"/>
      <c r="G594" s="186"/>
      <c r="H594" s="186"/>
      <c r="I594" s="186"/>
      <c r="J594" s="186"/>
      <c r="K594" s="186"/>
      <c r="V594" s="186"/>
      <c r="W594" s="177"/>
    </row>
    <row r="595" spans="3:23">
      <c r="C595" s="186"/>
      <c r="D595" s="212"/>
      <c r="E595" s="212"/>
      <c r="F595" s="186"/>
      <c r="G595" s="186"/>
      <c r="H595" s="186"/>
      <c r="I595" s="186"/>
      <c r="J595" s="186"/>
      <c r="K595" s="186"/>
      <c r="V595" s="186"/>
      <c r="W595" s="177"/>
    </row>
    <row r="596" spans="3:23">
      <c r="C596" s="186"/>
      <c r="D596" s="212"/>
      <c r="E596" s="212"/>
      <c r="F596" s="186"/>
      <c r="G596" s="186"/>
      <c r="H596" s="186"/>
      <c r="I596" s="186"/>
      <c r="J596" s="186"/>
      <c r="K596" s="186"/>
      <c r="V596" s="186"/>
      <c r="W596" s="177"/>
    </row>
    <row r="597" spans="3:23">
      <c r="C597" s="186"/>
      <c r="D597" s="212"/>
      <c r="E597" s="212"/>
      <c r="F597" s="186"/>
      <c r="G597" s="186"/>
      <c r="H597" s="186"/>
      <c r="I597" s="186"/>
      <c r="J597" s="186"/>
      <c r="K597" s="186"/>
      <c r="V597" s="186"/>
      <c r="W597" s="177"/>
    </row>
    <row r="598" spans="3:23">
      <c r="C598" s="186"/>
      <c r="D598" s="212"/>
      <c r="E598" s="212"/>
      <c r="F598" s="186"/>
      <c r="G598" s="186"/>
      <c r="H598" s="186"/>
      <c r="I598" s="186"/>
      <c r="J598" s="186"/>
      <c r="K598" s="186"/>
      <c r="V598" s="186"/>
      <c r="W598" s="177"/>
    </row>
    <row r="599" spans="3:23">
      <c r="C599" s="186"/>
      <c r="D599" s="212"/>
      <c r="E599" s="212"/>
      <c r="F599" s="186"/>
      <c r="G599" s="186"/>
      <c r="H599" s="186"/>
      <c r="I599" s="186"/>
      <c r="J599" s="186"/>
      <c r="K599" s="186"/>
      <c r="V599" s="186"/>
      <c r="W599" s="177"/>
    </row>
    <row r="600" spans="3:23">
      <c r="C600" s="186"/>
      <c r="D600" s="212"/>
      <c r="E600" s="212"/>
      <c r="F600" s="186"/>
      <c r="G600" s="186"/>
      <c r="H600" s="186"/>
      <c r="I600" s="186"/>
      <c r="J600" s="186"/>
      <c r="K600" s="186"/>
      <c r="V600" s="186"/>
      <c r="W600" s="177"/>
    </row>
    <row r="601" spans="3:23">
      <c r="C601" s="186"/>
      <c r="D601" s="212"/>
      <c r="E601" s="212"/>
      <c r="F601" s="186"/>
      <c r="G601" s="186"/>
      <c r="H601" s="186"/>
      <c r="I601" s="186"/>
      <c r="J601" s="186"/>
      <c r="K601" s="186"/>
      <c r="V601" s="186"/>
      <c r="W601" s="177"/>
    </row>
    <row r="602" spans="3:23">
      <c r="C602" s="186"/>
      <c r="D602" s="212"/>
      <c r="E602" s="212"/>
      <c r="F602" s="186"/>
      <c r="G602" s="186"/>
      <c r="H602" s="186"/>
      <c r="I602" s="186"/>
      <c r="J602" s="186"/>
      <c r="K602" s="186"/>
      <c r="V602" s="186"/>
      <c r="W602" s="177"/>
    </row>
    <row r="603" spans="3:23">
      <c r="C603" s="186"/>
      <c r="D603" s="212"/>
      <c r="E603" s="212"/>
      <c r="F603" s="186"/>
      <c r="G603" s="186"/>
      <c r="H603" s="186"/>
      <c r="I603" s="186"/>
      <c r="J603" s="186"/>
      <c r="K603" s="186"/>
      <c r="V603" s="186"/>
      <c r="W603" s="177"/>
    </row>
    <row r="604" spans="3:23">
      <c r="C604" s="186"/>
      <c r="D604" s="212"/>
      <c r="E604" s="212"/>
      <c r="F604" s="186"/>
      <c r="G604" s="186"/>
      <c r="H604" s="186"/>
      <c r="I604" s="186"/>
      <c r="J604" s="186"/>
      <c r="K604" s="186"/>
      <c r="V604" s="186"/>
      <c r="W604" s="177"/>
    </row>
    <row r="605" spans="3:23">
      <c r="C605" s="186"/>
      <c r="D605" s="212"/>
      <c r="E605" s="212"/>
      <c r="F605" s="186"/>
      <c r="G605" s="186"/>
      <c r="H605" s="186"/>
      <c r="I605" s="186"/>
      <c r="J605" s="186"/>
      <c r="K605" s="186"/>
      <c r="V605" s="186"/>
      <c r="W605" s="177"/>
    </row>
    <row r="606" spans="3:23">
      <c r="C606" s="186"/>
      <c r="D606" s="212"/>
      <c r="E606" s="212"/>
      <c r="F606" s="186"/>
      <c r="G606" s="186"/>
      <c r="H606" s="186"/>
      <c r="I606" s="186"/>
      <c r="J606" s="186"/>
      <c r="K606" s="186"/>
      <c r="V606" s="186"/>
      <c r="W606" s="177"/>
    </row>
    <row r="607" spans="3:23">
      <c r="C607" s="186"/>
      <c r="D607" s="212"/>
      <c r="E607" s="212"/>
      <c r="F607" s="186"/>
      <c r="G607" s="186"/>
      <c r="H607" s="186"/>
      <c r="I607" s="186"/>
      <c r="J607" s="186"/>
      <c r="K607" s="186"/>
      <c r="V607" s="186"/>
      <c r="W607" s="177"/>
    </row>
    <row r="608" spans="3:23">
      <c r="C608" s="186"/>
      <c r="D608" s="212"/>
      <c r="E608" s="212"/>
      <c r="F608" s="186"/>
      <c r="G608" s="186"/>
      <c r="H608" s="186"/>
      <c r="I608" s="186"/>
      <c r="J608" s="186"/>
      <c r="K608" s="186"/>
      <c r="V608" s="186"/>
      <c r="W608" s="177"/>
    </row>
    <row r="609" spans="3:23">
      <c r="C609" s="186"/>
      <c r="D609" s="212"/>
      <c r="E609" s="212"/>
      <c r="F609" s="186"/>
      <c r="G609" s="186"/>
      <c r="H609" s="186"/>
      <c r="I609" s="186"/>
      <c r="J609" s="186"/>
      <c r="K609" s="186"/>
      <c r="V609" s="186"/>
      <c r="W609" s="177"/>
    </row>
    <row r="610" spans="3:23">
      <c r="C610" s="186"/>
      <c r="D610" s="212"/>
      <c r="E610" s="212"/>
      <c r="F610" s="186"/>
      <c r="G610" s="186"/>
      <c r="H610" s="186"/>
      <c r="I610" s="186"/>
      <c r="J610" s="186"/>
      <c r="K610" s="186"/>
      <c r="V610" s="186"/>
      <c r="W610" s="177"/>
    </row>
    <row r="611" spans="3:23">
      <c r="C611" s="186"/>
      <c r="D611" s="212"/>
      <c r="E611" s="212"/>
      <c r="F611" s="186"/>
      <c r="G611" s="186"/>
      <c r="H611" s="186"/>
      <c r="I611" s="186"/>
      <c r="J611" s="186"/>
      <c r="K611" s="186"/>
      <c r="V611" s="186"/>
      <c r="W611" s="177"/>
    </row>
    <row r="612" spans="3:23">
      <c r="C612" s="186"/>
      <c r="D612" s="212"/>
      <c r="E612" s="212"/>
      <c r="F612" s="186"/>
      <c r="G612" s="186"/>
      <c r="H612" s="186"/>
      <c r="I612" s="186"/>
      <c r="J612" s="186"/>
      <c r="K612" s="186"/>
      <c r="V612" s="186"/>
      <c r="W612" s="177"/>
    </row>
    <row r="613" spans="3:23">
      <c r="C613" s="186"/>
      <c r="D613" s="212"/>
      <c r="E613" s="212"/>
      <c r="F613" s="186"/>
      <c r="G613" s="186"/>
      <c r="H613" s="186"/>
      <c r="I613" s="186"/>
      <c r="J613" s="186"/>
      <c r="K613" s="186"/>
      <c r="V613" s="186"/>
      <c r="W613" s="177"/>
    </row>
    <row r="614" spans="3:23">
      <c r="C614" s="186"/>
      <c r="D614" s="212"/>
      <c r="E614" s="212"/>
      <c r="F614" s="186"/>
      <c r="G614" s="186"/>
      <c r="H614" s="186"/>
      <c r="I614" s="186"/>
      <c r="J614" s="186"/>
      <c r="K614" s="186"/>
      <c r="V614" s="186"/>
      <c r="W614" s="177"/>
    </row>
    <row r="615" spans="3:23">
      <c r="C615" s="186"/>
      <c r="D615" s="212"/>
      <c r="E615" s="212"/>
      <c r="F615" s="186"/>
      <c r="G615" s="186"/>
      <c r="H615" s="186"/>
      <c r="I615" s="186"/>
      <c r="J615" s="186"/>
      <c r="K615" s="186"/>
      <c r="V615" s="186"/>
      <c r="W615" s="177"/>
    </row>
    <row r="616" spans="3:23">
      <c r="C616" s="186"/>
      <c r="D616" s="212"/>
      <c r="E616" s="212"/>
      <c r="F616" s="186"/>
      <c r="G616" s="186"/>
      <c r="H616" s="186"/>
      <c r="I616" s="186"/>
      <c r="J616" s="186"/>
      <c r="K616" s="186"/>
      <c r="V616" s="186"/>
      <c r="W616" s="177"/>
    </row>
    <row r="617" spans="3:23">
      <c r="C617" s="186"/>
      <c r="D617" s="212"/>
      <c r="E617" s="212"/>
      <c r="F617" s="186"/>
      <c r="G617" s="186"/>
      <c r="H617" s="186"/>
      <c r="I617" s="186"/>
      <c r="J617" s="186"/>
      <c r="K617" s="186"/>
      <c r="V617" s="186"/>
      <c r="W617" s="177"/>
    </row>
    <row r="618" spans="3:23">
      <c r="C618" s="186"/>
      <c r="D618" s="212"/>
      <c r="E618" s="212"/>
      <c r="F618" s="186"/>
      <c r="G618" s="186"/>
      <c r="H618" s="186"/>
      <c r="I618" s="186"/>
      <c r="J618" s="186"/>
      <c r="K618" s="186"/>
      <c r="V618" s="186"/>
      <c r="W618" s="177"/>
    </row>
    <row r="619" spans="3:23">
      <c r="C619" s="186"/>
      <c r="D619" s="212"/>
      <c r="E619" s="212"/>
      <c r="F619" s="186"/>
      <c r="G619" s="186"/>
      <c r="H619" s="186"/>
      <c r="I619" s="186"/>
      <c r="J619" s="186"/>
      <c r="K619" s="186"/>
      <c r="V619" s="186"/>
      <c r="W619" s="177"/>
    </row>
    <row r="620" spans="3:23">
      <c r="C620" s="186"/>
      <c r="D620" s="212"/>
      <c r="E620" s="212"/>
      <c r="F620" s="186"/>
      <c r="G620" s="186"/>
      <c r="H620" s="186"/>
      <c r="I620" s="186"/>
      <c r="J620" s="186"/>
      <c r="K620" s="186"/>
      <c r="V620" s="186"/>
      <c r="W620" s="177"/>
    </row>
    <row r="621" spans="3:23">
      <c r="C621" s="186"/>
      <c r="D621" s="212"/>
      <c r="E621" s="212"/>
      <c r="F621" s="186"/>
      <c r="G621" s="186"/>
      <c r="H621" s="186"/>
      <c r="I621" s="186"/>
      <c r="J621" s="186"/>
      <c r="K621" s="186"/>
      <c r="V621" s="186"/>
      <c r="W621" s="177"/>
    </row>
    <row r="622" spans="3:23">
      <c r="C622" s="186"/>
      <c r="D622" s="212"/>
      <c r="E622" s="212"/>
      <c r="F622" s="186"/>
      <c r="G622" s="186"/>
      <c r="H622" s="186"/>
      <c r="I622" s="186"/>
      <c r="J622" s="186"/>
      <c r="K622" s="186"/>
      <c r="V622" s="186"/>
      <c r="W622" s="177"/>
    </row>
    <row r="623" spans="3:23">
      <c r="C623" s="186"/>
      <c r="D623" s="212"/>
      <c r="E623" s="212"/>
      <c r="F623" s="186"/>
      <c r="G623" s="186"/>
      <c r="H623" s="186"/>
      <c r="I623" s="186"/>
      <c r="J623" s="186"/>
      <c r="K623" s="186"/>
      <c r="V623" s="186"/>
      <c r="W623" s="177"/>
    </row>
    <row r="624" spans="3:23">
      <c r="C624" s="186"/>
      <c r="D624" s="212"/>
      <c r="E624" s="212"/>
      <c r="F624" s="186"/>
      <c r="G624" s="186"/>
      <c r="H624" s="186"/>
      <c r="I624" s="186"/>
      <c r="J624" s="186"/>
      <c r="K624" s="186"/>
      <c r="V624" s="186"/>
      <c r="W624" s="177"/>
    </row>
    <row r="625" spans="3:23">
      <c r="C625" s="186"/>
      <c r="D625" s="212"/>
      <c r="E625" s="212"/>
      <c r="F625" s="186"/>
      <c r="G625" s="186"/>
      <c r="H625" s="186"/>
      <c r="I625" s="186"/>
      <c r="J625" s="186"/>
      <c r="K625" s="186"/>
      <c r="V625" s="186"/>
      <c r="W625" s="177"/>
    </row>
    <row r="626" spans="3:23">
      <c r="C626" s="186"/>
      <c r="D626" s="212"/>
      <c r="E626" s="212"/>
      <c r="F626" s="186"/>
      <c r="G626" s="186"/>
      <c r="H626" s="186"/>
      <c r="I626" s="186"/>
      <c r="J626" s="186"/>
      <c r="K626" s="186"/>
      <c r="V626" s="186"/>
      <c r="W626" s="177"/>
    </row>
    <row r="627" spans="3:23">
      <c r="C627" s="186"/>
      <c r="D627" s="212"/>
      <c r="E627" s="212"/>
      <c r="F627" s="186"/>
      <c r="G627" s="186"/>
      <c r="H627" s="186"/>
      <c r="I627" s="186"/>
      <c r="J627" s="186"/>
      <c r="K627" s="186"/>
      <c r="V627" s="186"/>
      <c r="W627" s="177"/>
    </row>
    <row r="628" spans="3:23">
      <c r="C628" s="186"/>
      <c r="D628" s="212"/>
      <c r="E628" s="212"/>
      <c r="F628" s="186"/>
      <c r="G628" s="186"/>
      <c r="H628" s="186"/>
      <c r="I628" s="186"/>
      <c r="J628" s="186"/>
      <c r="K628" s="186"/>
      <c r="V628" s="186"/>
      <c r="W628" s="177"/>
    </row>
    <row r="629" spans="3:23">
      <c r="C629" s="186"/>
      <c r="D629" s="212"/>
      <c r="E629" s="212"/>
      <c r="F629" s="186"/>
      <c r="G629" s="186"/>
      <c r="H629" s="186"/>
      <c r="I629" s="186"/>
      <c r="J629" s="186"/>
      <c r="K629" s="186"/>
      <c r="V629" s="186"/>
      <c r="W629" s="177"/>
    </row>
    <row r="630" spans="3:23">
      <c r="C630" s="186"/>
      <c r="D630" s="212"/>
      <c r="E630" s="212"/>
      <c r="F630" s="186"/>
      <c r="G630" s="186"/>
      <c r="H630" s="186"/>
      <c r="I630" s="186"/>
      <c r="J630" s="186"/>
      <c r="K630" s="186"/>
      <c r="V630" s="186"/>
      <c r="W630" s="177"/>
    </row>
    <row r="631" spans="3:23">
      <c r="C631" s="186"/>
      <c r="D631" s="212"/>
      <c r="E631" s="212"/>
      <c r="F631" s="186"/>
      <c r="G631" s="186"/>
      <c r="H631" s="186"/>
      <c r="I631" s="186"/>
      <c r="J631" s="186"/>
      <c r="K631" s="186"/>
      <c r="V631" s="186"/>
      <c r="W631" s="177"/>
    </row>
    <row r="632" spans="3:23">
      <c r="C632" s="186"/>
      <c r="D632" s="212"/>
      <c r="E632" s="212"/>
      <c r="F632" s="186"/>
      <c r="G632" s="186"/>
      <c r="H632" s="186"/>
      <c r="I632" s="186"/>
      <c r="J632" s="186"/>
      <c r="K632" s="186"/>
      <c r="V632" s="186"/>
      <c r="W632" s="177"/>
    </row>
    <row r="633" spans="3:23">
      <c r="C633" s="186"/>
      <c r="D633" s="212"/>
      <c r="E633" s="212"/>
      <c r="F633" s="186"/>
      <c r="G633" s="186"/>
      <c r="H633" s="186"/>
      <c r="I633" s="186"/>
      <c r="J633" s="186"/>
      <c r="K633" s="186"/>
      <c r="V633" s="186"/>
      <c r="W633" s="177"/>
    </row>
    <row r="634" spans="3:23">
      <c r="C634" s="186"/>
      <c r="D634" s="212"/>
      <c r="E634" s="212"/>
      <c r="F634" s="186"/>
      <c r="G634" s="186"/>
      <c r="H634" s="186"/>
      <c r="I634" s="186"/>
      <c r="J634" s="186"/>
      <c r="K634" s="186"/>
      <c r="V634" s="186"/>
      <c r="W634" s="177"/>
    </row>
    <row r="635" spans="3:23">
      <c r="C635" s="186"/>
      <c r="D635" s="212"/>
      <c r="E635" s="212"/>
      <c r="F635" s="186"/>
      <c r="G635" s="186"/>
      <c r="H635" s="186"/>
      <c r="I635" s="186"/>
      <c r="J635" s="186"/>
      <c r="K635" s="186"/>
      <c r="V635" s="186"/>
      <c r="W635" s="177"/>
    </row>
    <row r="636" spans="3:23">
      <c r="C636" s="186"/>
      <c r="D636" s="212"/>
      <c r="E636" s="212"/>
      <c r="F636" s="186"/>
      <c r="G636" s="186"/>
      <c r="H636" s="186"/>
      <c r="I636" s="186"/>
      <c r="J636" s="186"/>
      <c r="K636" s="186"/>
      <c r="V636" s="186"/>
      <c r="W636" s="177"/>
    </row>
    <row r="637" spans="3:23">
      <c r="C637" s="186"/>
      <c r="D637" s="212"/>
      <c r="E637" s="212"/>
      <c r="F637" s="186"/>
      <c r="G637" s="186"/>
      <c r="H637" s="186"/>
      <c r="I637" s="186"/>
      <c r="J637" s="186"/>
      <c r="K637" s="186"/>
      <c r="V637" s="186"/>
      <c r="W637" s="177"/>
    </row>
    <row r="638" spans="3:23">
      <c r="C638" s="186"/>
      <c r="D638" s="212"/>
      <c r="E638" s="212"/>
      <c r="F638" s="186"/>
      <c r="G638" s="186"/>
      <c r="H638" s="186"/>
      <c r="I638" s="186"/>
      <c r="J638" s="186"/>
      <c r="K638" s="186"/>
      <c r="V638" s="186"/>
      <c r="W638" s="177"/>
    </row>
    <row r="639" spans="3:23">
      <c r="C639" s="186"/>
      <c r="D639" s="212"/>
      <c r="E639" s="212"/>
      <c r="F639" s="186"/>
      <c r="G639" s="186"/>
      <c r="H639" s="186"/>
      <c r="I639" s="186"/>
      <c r="J639" s="186"/>
      <c r="K639" s="186"/>
      <c r="V639" s="186"/>
      <c r="W639" s="177"/>
    </row>
    <row r="640" spans="3:23">
      <c r="C640" s="186"/>
      <c r="D640" s="212"/>
      <c r="E640" s="212"/>
      <c r="F640" s="186"/>
      <c r="G640" s="186"/>
      <c r="H640" s="186"/>
      <c r="I640" s="186"/>
      <c r="J640" s="186"/>
      <c r="K640" s="186"/>
      <c r="V640" s="186"/>
      <c r="W640" s="177"/>
    </row>
  </sheetData>
  <sheetProtection selectLockedCells="1"/>
  <mergeCells count="62">
    <mergeCell ref="P1:U1"/>
    <mergeCell ref="H97:J97"/>
    <mergeCell ref="F102:G102"/>
    <mergeCell ref="H102:J102"/>
    <mergeCell ref="F103:G103"/>
    <mergeCell ref="H103:J103"/>
    <mergeCell ref="F98:G98"/>
    <mergeCell ref="H98:J98"/>
    <mergeCell ref="F100:G100"/>
    <mergeCell ref="H100:J100"/>
    <mergeCell ref="F101:G101"/>
    <mergeCell ref="H101:J101"/>
    <mergeCell ref="K96:M96"/>
    <mergeCell ref="K97:M97"/>
    <mergeCell ref="F96:G96"/>
    <mergeCell ref="H96:J96"/>
    <mergeCell ref="F97:G97"/>
    <mergeCell ref="F108:G108"/>
    <mergeCell ref="H108:J108"/>
    <mergeCell ref="F99:G99"/>
    <mergeCell ref="H99:J99"/>
    <mergeCell ref="F104:G104"/>
    <mergeCell ref="H104:J104"/>
    <mergeCell ref="F105:G105"/>
    <mergeCell ref="H105:J105"/>
    <mergeCell ref="F109:G109"/>
    <mergeCell ref="H109:J109"/>
    <mergeCell ref="F110:G110"/>
    <mergeCell ref="H110:J110"/>
    <mergeCell ref="F122:G122"/>
    <mergeCell ref="H122:J122"/>
    <mergeCell ref="F114:G114"/>
    <mergeCell ref="H114:J114"/>
    <mergeCell ref="F115:G115"/>
    <mergeCell ref="H115:J115"/>
    <mergeCell ref="F116:G116"/>
    <mergeCell ref="H116:J116"/>
    <mergeCell ref="F117:G117"/>
    <mergeCell ref="H117:J117"/>
    <mergeCell ref="K122:M122"/>
    <mergeCell ref="F111:G111"/>
    <mergeCell ref="H111:J111"/>
    <mergeCell ref="F120:G120"/>
    <mergeCell ref="H120:J120"/>
    <mergeCell ref="F121:G121"/>
    <mergeCell ref="H121:J121"/>
    <mergeCell ref="V3:V4"/>
    <mergeCell ref="W3:W4"/>
    <mergeCell ref="A123:D123"/>
    <mergeCell ref="F95:M95"/>
    <mergeCell ref="H106:J106"/>
    <mergeCell ref="H107:J107"/>
    <mergeCell ref="H118:J118"/>
    <mergeCell ref="H119:J119"/>
    <mergeCell ref="H112:J112"/>
    <mergeCell ref="H113:J113"/>
    <mergeCell ref="F106:G106"/>
    <mergeCell ref="F107:G107"/>
    <mergeCell ref="F118:G118"/>
    <mergeCell ref="F119:G119"/>
    <mergeCell ref="F112:G112"/>
    <mergeCell ref="F113:G113"/>
  </mergeCells>
  <conditionalFormatting sqref="T93:U93 I93 F93:G93 I26:I27 I89 F26:G27 F89:G89 I124:R125 N123:R123 F91:G91 I91 N111:T111 L127:U222 K126:T126 N95:R95 N96:T101 N118:T122 L94:T94 F94 N106:T109 J8 V8:W8">
    <cfRule type="cellIs" dxfId="532" priority="594" operator="equal">
      <formula>"OK"</formula>
    </cfRule>
    <cfRule type="cellIs" dxfId="531" priority="595" operator="equal">
      <formula>"Exceeds"</formula>
    </cfRule>
  </conditionalFormatting>
  <conditionalFormatting sqref="I90 F90:G90">
    <cfRule type="cellIs" dxfId="530" priority="506" operator="equal">
      <formula>"OK"</formula>
    </cfRule>
    <cfRule type="cellIs" dxfId="529" priority="507" operator="equal">
      <formula>"Exceeds"</formula>
    </cfRule>
  </conditionalFormatting>
  <conditionalFormatting sqref="S92 S28">
    <cfRule type="cellIs" dxfId="528" priority="568" operator="equal">
      <formula>"OK"</formula>
    </cfRule>
    <cfRule type="cellIs" dxfId="527" priority="569" operator="equal">
      <formula>"Exceeds"</formula>
    </cfRule>
  </conditionalFormatting>
  <conditionalFormatting sqref="V28">
    <cfRule type="cellIs" dxfId="526" priority="566" operator="equal">
      <formula>"OK"</formula>
    </cfRule>
    <cfRule type="cellIs" dxfId="525" priority="567" operator="equal">
      <formula>"Exceeds"</formula>
    </cfRule>
  </conditionalFormatting>
  <conditionalFormatting sqref="T5:U5 I17:I19 I21:I23 I14:I15 I25 V9 F5:G7 F14:G15 F17:G19 F21:G23 F25:G25 I5:J7">
    <cfRule type="cellIs" dxfId="524" priority="342" operator="equal">
      <formula>"OK"</formula>
    </cfRule>
    <cfRule type="cellIs" dxfId="523" priority="343" operator="equal">
      <formula>"Exceeds"</formula>
    </cfRule>
  </conditionalFormatting>
  <conditionalFormatting sqref="T90:U90">
    <cfRule type="cellIs" dxfId="522" priority="504" operator="equal">
      <formula>"OK"</formula>
    </cfRule>
    <cfRule type="cellIs" dxfId="521" priority="505" operator="equal">
      <formula>"Exceeds"</formula>
    </cfRule>
  </conditionalFormatting>
  <conditionalFormatting sqref="H90">
    <cfRule type="cellIs" dxfId="520" priority="502" operator="equal">
      <formula>"OK"</formula>
    </cfRule>
    <cfRule type="cellIs" dxfId="519" priority="503" operator="equal">
      <formula>"Exceeds"</formula>
    </cfRule>
  </conditionalFormatting>
  <conditionalFormatting sqref="W12">
    <cfRule type="cellIs" dxfId="518" priority="558" operator="equal">
      <formula>"OK"</formula>
    </cfRule>
    <cfRule type="cellIs" dxfId="517" priority="559" operator="equal">
      <formula>"Exceeds"</formula>
    </cfRule>
  </conditionalFormatting>
  <conditionalFormatting sqref="W24 W20 W16">
    <cfRule type="cellIs" dxfId="516" priority="556" operator="equal">
      <formula>"OK"</formula>
    </cfRule>
    <cfRule type="cellIs" dxfId="515" priority="557" operator="equal">
      <formula>"Exceeds"</formula>
    </cfRule>
  </conditionalFormatting>
  <conditionalFormatting sqref="W28">
    <cfRule type="cellIs" dxfId="514" priority="554" operator="equal">
      <formula>"OK"</formula>
    </cfRule>
    <cfRule type="cellIs" dxfId="513" priority="555" operator="equal">
      <formula>"Exceeds"</formula>
    </cfRule>
  </conditionalFormatting>
  <conditionalFormatting sqref="W36">
    <cfRule type="cellIs" dxfId="512" priority="416" operator="equal">
      <formula>"OK"</formula>
    </cfRule>
    <cfRule type="cellIs" dxfId="511" priority="417" operator="equal">
      <formula>"Exceeds"</formula>
    </cfRule>
  </conditionalFormatting>
  <conditionalFormatting sqref="W48">
    <cfRule type="cellIs" dxfId="510" priority="550" operator="equal">
      <formula>"OK"</formula>
    </cfRule>
    <cfRule type="cellIs" dxfId="509" priority="551" operator="equal">
      <formula>"Exceeds"</formula>
    </cfRule>
  </conditionalFormatting>
  <conditionalFormatting sqref="J33:J36">
    <cfRule type="cellIs" dxfId="508" priority="412" operator="equal">
      <formula>"OK"</formula>
    </cfRule>
    <cfRule type="cellIs" dxfId="507" priority="413" operator="equal">
      <formula>"Exceeds"</formula>
    </cfRule>
  </conditionalFormatting>
  <conditionalFormatting sqref="W92 W68">
    <cfRule type="cellIs" dxfId="506" priority="540" operator="equal">
      <formula>"OK"</formula>
    </cfRule>
    <cfRule type="cellIs" dxfId="505" priority="541" operator="equal">
      <formula>"Exceeds"</formula>
    </cfRule>
  </conditionalFormatting>
  <conditionalFormatting sqref="W60 W56 W52">
    <cfRule type="cellIs" dxfId="504" priority="546" operator="equal">
      <formula>"OK"</formula>
    </cfRule>
    <cfRule type="cellIs" dxfId="503" priority="547" operator="equal">
      <formula>"Exceeds"</formula>
    </cfRule>
  </conditionalFormatting>
  <conditionalFormatting sqref="V92">
    <cfRule type="cellIs" dxfId="502" priority="544" operator="equal">
      <formula>"OK"</formula>
    </cfRule>
    <cfRule type="cellIs" dxfId="501" priority="545" operator="equal">
      <formula>"Exceeds"</formula>
    </cfRule>
  </conditionalFormatting>
  <conditionalFormatting sqref="E93">
    <cfRule type="cellIs" dxfId="500" priority="538" operator="equal">
      <formula>"OK"</formula>
    </cfRule>
    <cfRule type="cellIs" dxfId="499" priority="539" operator="equal">
      <formula>"Exceeds"</formula>
    </cfRule>
  </conditionalFormatting>
  <conditionalFormatting sqref="H93 H26:H27 H89 H91">
    <cfRule type="cellIs" dxfId="498" priority="536" operator="equal">
      <formula>"OK"</formula>
    </cfRule>
    <cfRule type="cellIs" dxfId="497" priority="537" operator="equal">
      <formula>"Exceeds"</formula>
    </cfRule>
  </conditionalFormatting>
  <conditionalFormatting sqref="S8">
    <cfRule type="cellIs" dxfId="496" priority="340" operator="equal">
      <formula>"OK"</formula>
    </cfRule>
    <cfRule type="cellIs" dxfId="495" priority="341" operator="equal">
      <formula>"Exceeds"</formula>
    </cfRule>
  </conditionalFormatting>
  <conditionalFormatting sqref="J26:J28">
    <cfRule type="cellIs" dxfId="494" priority="532" operator="equal">
      <formula>"OK"</formula>
    </cfRule>
    <cfRule type="cellIs" dxfId="493" priority="533" operator="equal">
      <formula>"Exceeds"</formula>
    </cfRule>
  </conditionalFormatting>
  <conditionalFormatting sqref="J37:J40">
    <cfRule type="cellIs" dxfId="492" priority="394" operator="equal">
      <formula>"OK"</formula>
    </cfRule>
    <cfRule type="cellIs" dxfId="491" priority="395" operator="equal">
      <formula>"Exceeds"</formula>
    </cfRule>
  </conditionalFormatting>
  <conditionalFormatting sqref="J91:J92 J89">
    <cfRule type="cellIs" dxfId="490" priority="528" operator="equal">
      <formula>"OK"</formula>
    </cfRule>
    <cfRule type="cellIs" dxfId="489" priority="529" operator="equal">
      <formula>"Exceeds"</formula>
    </cfRule>
  </conditionalFormatting>
  <conditionalFormatting sqref="T21:U21">
    <cfRule type="cellIs" dxfId="488" priority="332" operator="equal">
      <formula>"OK"</formula>
    </cfRule>
    <cfRule type="cellIs" dxfId="487" priority="333" operator="equal">
      <formula>"Exceeds"</formula>
    </cfRule>
  </conditionalFormatting>
  <conditionalFormatting sqref="E26:E27">
    <cfRule type="cellIs" dxfId="486" priority="524" operator="equal">
      <formula>"OK"</formula>
    </cfRule>
    <cfRule type="cellIs" dxfId="485" priority="525" operator="equal">
      <formula>"Exceeds"</formula>
    </cfRule>
  </conditionalFormatting>
  <conditionalFormatting sqref="E89 E91">
    <cfRule type="cellIs" dxfId="484" priority="522" operator="equal">
      <formula>"OK"</formula>
    </cfRule>
    <cfRule type="cellIs" dxfId="483" priority="523" operator="equal">
      <formula>"Exceeds"</formula>
    </cfRule>
  </conditionalFormatting>
  <conditionalFormatting sqref="V44">
    <cfRule type="cellIs" dxfId="482" priority="384" operator="equal">
      <formula>"OK"</formula>
    </cfRule>
    <cfRule type="cellIs" dxfId="481" priority="385" operator="equal">
      <formula>"Exceeds"</formula>
    </cfRule>
  </conditionalFormatting>
  <conditionalFormatting sqref="E90">
    <cfRule type="cellIs" dxfId="480" priority="498" operator="equal">
      <formula>"OK"</formula>
    </cfRule>
    <cfRule type="cellIs" dxfId="479" priority="499" operator="equal">
      <formula>"Exceeds"</formula>
    </cfRule>
  </conditionalFormatting>
  <conditionalFormatting sqref="W44">
    <cfRule type="cellIs" dxfId="478" priority="380" operator="equal">
      <formula>"OK"</formula>
    </cfRule>
    <cfRule type="cellIs" dxfId="477" priority="381" operator="equal">
      <formula>"Exceeds"</formula>
    </cfRule>
  </conditionalFormatting>
  <conditionalFormatting sqref="H41:H43">
    <cfRule type="cellIs" dxfId="476" priority="378" operator="equal">
      <formula>"OK"</formula>
    </cfRule>
    <cfRule type="cellIs" dxfId="475" priority="379" operator="equal">
      <formula>"Exceeds"</formula>
    </cfRule>
  </conditionalFormatting>
  <conditionalFormatting sqref="J41:J44">
    <cfRule type="cellIs" dxfId="474" priority="376" operator="equal">
      <formula>"OK"</formula>
    </cfRule>
    <cfRule type="cellIs" dxfId="473" priority="377" operator="equal">
      <formula>"Exceeds"</formula>
    </cfRule>
  </conditionalFormatting>
  <conditionalFormatting sqref="E41:E43">
    <cfRule type="cellIs" dxfId="472" priority="374" operator="equal">
      <formula>"OK"</formula>
    </cfRule>
    <cfRule type="cellIs" dxfId="471" priority="375" operator="equal">
      <formula>"Exceeds"</formula>
    </cfRule>
  </conditionalFormatting>
  <conditionalFormatting sqref="S36">
    <cfRule type="cellIs" dxfId="470" priority="422" operator="equal">
      <formula>"OK"</formula>
    </cfRule>
    <cfRule type="cellIs" dxfId="469" priority="423" operator="equal">
      <formula>"Exceeds"</formula>
    </cfRule>
  </conditionalFormatting>
  <conditionalFormatting sqref="J25">
    <cfRule type="cellIs" dxfId="468" priority="312" operator="equal">
      <formula>"OK"</formula>
    </cfRule>
    <cfRule type="cellIs" dxfId="467" priority="313" operator="equal">
      <formula>"Exceeds"</formula>
    </cfRule>
  </conditionalFormatting>
  <conditionalFormatting sqref="T9:U9">
    <cfRule type="cellIs" dxfId="466" priority="338" operator="equal">
      <formula>"OK"</formula>
    </cfRule>
    <cfRule type="cellIs" dxfId="465" priority="339" operator="equal">
      <formula>"Exceeds"</formula>
    </cfRule>
  </conditionalFormatting>
  <conditionalFormatting sqref="J90">
    <cfRule type="cellIs" dxfId="464" priority="500" operator="equal">
      <formula>"OK"</formula>
    </cfRule>
    <cfRule type="cellIs" dxfId="463" priority="501" operator="equal">
      <formula>"Exceeds"</formula>
    </cfRule>
  </conditionalFormatting>
  <conditionalFormatting sqref="T37:U37">
    <cfRule type="cellIs" dxfId="462" priority="360" operator="equal">
      <formula>"OK"</formula>
    </cfRule>
    <cfRule type="cellIs" dxfId="461" priority="361" operator="equal">
      <formula>"Exceeds"</formula>
    </cfRule>
  </conditionalFormatting>
  <conditionalFormatting sqref="W64">
    <cfRule type="cellIs" dxfId="460" priority="488" operator="equal">
      <formula>"OK"</formula>
    </cfRule>
    <cfRule type="cellIs" dxfId="459" priority="489" operator="equal">
      <formula>"Exceeds"</formula>
    </cfRule>
  </conditionalFormatting>
  <conditionalFormatting sqref="T89:U89">
    <cfRule type="cellIs" dxfId="458" priority="344" operator="equal">
      <formula>"OK"</formula>
    </cfRule>
    <cfRule type="cellIs" dxfId="457" priority="345" operator="equal">
      <formula>"Exceeds"</formula>
    </cfRule>
  </conditionalFormatting>
  <conditionalFormatting sqref="V36">
    <cfRule type="cellIs" dxfId="456" priority="420" operator="equal">
      <formula>"OK"</formula>
    </cfRule>
    <cfRule type="cellIs" dxfId="455" priority="421" operator="equal">
      <formula>"Exceeds"</formula>
    </cfRule>
  </conditionalFormatting>
  <conditionalFormatting sqref="N110:T110">
    <cfRule type="cellIs" dxfId="454" priority="446" operator="equal">
      <formula>"OK"</formula>
    </cfRule>
    <cfRule type="cellIs" dxfId="453" priority="447" operator="equal">
      <formula>"Exceeds"</formula>
    </cfRule>
  </conditionalFormatting>
  <conditionalFormatting sqref="T13:U13">
    <cfRule type="cellIs" dxfId="452" priority="336" operator="equal">
      <formula>"OK"</formula>
    </cfRule>
    <cfRule type="cellIs" dxfId="451" priority="337" operator="equal">
      <formula>"Exceeds"</formula>
    </cfRule>
  </conditionalFormatting>
  <conditionalFormatting sqref="T17:U17">
    <cfRule type="cellIs" dxfId="450" priority="334" operator="equal">
      <formula>"OK"</formula>
    </cfRule>
    <cfRule type="cellIs" dxfId="449" priority="335" operator="equal">
      <formula>"Exceeds"</formula>
    </cfRule>
  </conditionalFormatting>
  <conditionalFormatting sqref="S32">
    <cfRule type="cellIs" dxfId="448" priority="440" operator="equal">
      <formula>"OK"</formula>
    </cfRule>
    <cfRule type="cellIs" dxfId="447" priority="441" operator="equal">
      <formula>"Exceeds"</formula>
    </cfRule>
  </conditionalFormatting>
  <conditionalFormatting sqref="T25:U25">
    <cfRule type="cellIs" dxfId="446" priority="330" operator="equal">
      <formula>"OK"</formula>
    </cfRule>
    <cfRule type="cellIs" dxfId="445" priority="331" operator="equal">
      <formula>"Exceeds"</formula>
    </cfRule>
  </conditionalFormatting>
  <conditionalFormatting sqref="S24 S20 S16 S12">
    <cfRule type="cellIs" dxfId="444" priority="328" operator="equal">
      <formula>"OK"</formula>
    </cfRule>
    <cfRule type="cellIs" dxfId="443" priority="329" operator="equal">
      <formula>"Exceeds"</formula>
    </cfRule>
  </conditionalFormatting>
  <conditionalFormatting sqref="S40">
    <cfRule type="cellIs" dxfId="442" priority="404" operator="equal">
      <formula>"OK"</formula>
    </cfRule>
    <cfRule type="cellIs" dxfId="441" priority="405" operator="equal">
      <formula>"Exceeds"</formula>
    </cfRule>
  </conditionalFormatting>
  <conditionalFormatting sqref="W40">
    <cfRule type="cellIs" dxfId="440" priority="398" operator="equal">
      <formula>"OK"</formula>
    </cfRule>
    <cfRule type="cellIs" dxfId="439" priority="399" operator="equal">
      <formula>"Exceeds"</formula>
    </cfRule>
  </conditionalFormatting>
  <conditionalFormatting sqref="V40">
    <cfRule type="cellIs" dxfId="438" priority="402" operator="equal">
      <formula>"OK"</formula>
    </cfRule>
    <cfRule type="cellIs" dxfId="437" priority="403" operator="equal">
      <formula>"Exceeds"</formula>
    </cfRule>
  </conditionalFormatting>
  <conditionalFormatting sqref="H37:H39">
    <cfRule type="cellIs" dxfId="436" priority="396" operator="equal">
      <formula>"OK"</formula>
    </cfRule>
    <cfRule type="cellIs" dxfId="435" priority="397" operator="equal">
      <formula>"Exceeds"</formula>
    </cfRule>
  </conditionalFormatting>
  <conditionalFormatting sqref="E37:E39">
    <cfRule type="cellIs" dxfId="434" priority="392" operator="equal">
      <formula>"OK"</formula>
    </cfRule>
    <cfRule type="cellIs" dxfId="433" priority="393" operator="equal">
      <formula>"Exceeds"</formula>
    </cfRule>
  </conditionalFormatting>
  <conditionalFormatting sqref="I77 F77:G77 F79:G79 I79">
    <cfRule type="cellIs" dxfId="432" priority="228" operator="equal">
      <formula>"OK"</formula>
    </cfRule>
    <cfRule type="cellIs" dxfId="431" priority="229" operator="equal">
      <formula>"Exceeds"</formula>
    </cfRule>
  </conditionalFormatting>
  <conditionalFormatting sqref="I41:I43 F41:G43">
    <cfRule type="cellIs" dxfId="430" priority="390" operator="equal">
      <formula>"OK"</formula>
    </cfRule>
    <cfRule type="cellIs" dxfId="429" priority="391" operator="equal">
      <formula>"Exceeds"</formula>
    </cfRule>
  </conditionalFormatting>
  <conditionalFormatting sqref="I29:I31 F29:G31">
    <cfRule type="cellIs" dxfId="428" priority="444" operator="equal">
      <formula>"OK"</formula>
    </cfRule>
    <cfRule type="cellIs" dxfId="427" priority="445" operator="equal">
      <formula>"Exceeds"</formula>
    </cfRule>
  </conditionalFormatting>
  <conditionalFormatting sqref="T29:U29">
    <cfRule type="cellIs" dxfId="426" priority="442" operator="equal">
      <formula>"OK"</formula>
    </cfRule>
    <cfRule type="cellIs" dxfId="425" priority="443" operator="equal">
      <formula>"Exceeds"</formula>
    </cfRule>
  </conditionalFormatting>
  <conditionalFormatting sqref="V32">
    <cfRule type="cellIs" dxfId="424" priority="438" operator="equal">
      <formula>"OK"</formula>
    </cfRule>
    <cfRule type="cellIs" dxfId="423" priority="439" operator="equal">
      <formula>"Exceeds"</formula>
    </cfRule>
  </conditionalFormatting>
  <conditionalFormatting sqref="E29:E31">
    <cfRule type="cellIs" dxfId="422" priority="428" operator="equal">
      <formula>"OK"</formula>
    </cfRule>
    <cfRule type="cellIs" dxfId="421" priority="429" operator="equal">
      <formula>"Exceeds"</formula>
    </cfRule>
  </conditionalFormatting>
  <conditionalFormatting sqref="W32">
    <cfRule type="cellIs" dxfId="420" priority="434" operator="equal">
      <formula>"OK"</formula>
    </cfRule>
    <cfRule type="cellIs" dxfId="419" priority="435" operator="equal">
      <formula>"Exceeds"</formula>
    </cfRule>
  </conditionalFormatting>
  <conditionalFormatting sqref="H29:H31">
    <cfRule type="cellIs" dxfId="418" priority="432" operator="equal">
      <formula>"OK"</formula>
    </cfRule>
    <cfRule type="cellIs" dxfId="417" priority="433" operator="equal">
      <formula>"Exceeds"</formula>
    </cfRule>
  </conditionalFormatting>
  <conditionalFormatting sqref="J29:J32">
    <cfRule type="cellIs" dxfId="416" priority="430" operator="equal">
      <formula>"OK"</formula>
    </cfRule>
    <cfRule type="cellIs" dxfId="415" priority="431" operator="equal">
      <formula>"Exceeds"</formula>
    </cfRule>
  </conditionalFormatting>
  <conditionalFormatting sqref="H5:H7 H17:H19 H21:H23 H14:H15 H25">
    <cfRule type="cellIs" dxfId="414" priority="316" operator="equal">
      <formula>"OK"</formula>
    </cfRule>
    <cfRule type="cellIs" dxfId="413" priority="317" operator="equal">
      <formula>"Exceeds"</formula>
    </cfRule>
  </conditionalFormatting>
  <conditionalFormatting sqref="I33:I35 F33:G35">
    <cfRule type="cellIs" dxfId="412" priority="426" operator="equal">
      <formula>"OK"</formula>
    </cfRule>
    <cfRule type="cellIs" dxfId="411" priority="427" operator="equal">
      <formula>"Exceeds"</formula>
    </cfRule>
  </conditionalFormatting>
  <conditionalFormatting sqref="I81 F81:G81 F83:G83 I83">
    <cfRule type="cellIs" dxfId="410" priority="200" operator="equal">
      <formula>"OK"</formula>
    </cfRule>
    <cfRule type="cellIs" dxfId="409" priority="201" operator="equal">
      <formula>"Exceeds"</formula>
    </cfRule>
  </conditionalFormatting>
  <conditionalFormatting sqref="H33:H35">
    <cfRule type="cellIs" dxfId="408" priority="414" operator="equal">
      <formula>"OK"</formula>
    </cfRule>
    <cfRule type="cellIs" dxfId="407" priority="415" operator="equal">
      <formula>"Exceeds"</formula>
    </cfRule>
  </conditionalFormatting>
  <conditionalFormatting sqref="W80">
    <cfRule type="cellIs" dxfId="406" priority="220" operator="equal">
      <formula>"OK"</formula>
    </cfRule>
    <cfRule type="cellIs" dxfId="405" priority="221" operator="equal">
      <formula>"Exceeds"</formula>
    </cfRule>
  </conditionalFormatting>
  <conditionalFormatting sqref="E33:E35">
    <cfRule type="cellIs" dxfId="404" priority="410" operator="equal">
      <formula>"OK"</formula>
    </cfRule>
    <cfRule type="cellIs" dxfId="403" priority="411" operator="equal">
      <formula>"Exceeds"</formula>
    </cfRule>
  </conditionalFormatting>
  <conditionalFormatting sqref="I37:I39 F37:G39">
    <cfRule type="cellIs" dxfId="402" priority="408" operator="equal">
      <formula>"OK"</formula>
    </cfRule>
    <cfRule type="cellIs" dxfId="401" priority="409" operator="equal">
      <formula>"Exceeds"</formula>
    </cfRule>
  </conditionalFormatting>
  <conditionalFormatting sqref="S80">
    <cfRule type="cellIs" dxfId="400" priority="226" operator="equal">
      <formula>"OK"</formula>
    </cfRule>
    <cfRule type="cellIs" dxfId="399" priority="227" operator="equal">
      <formula>"Exceeds"</formula>
    </cfRule>
  </conditionalFormatting>
  <conditionalFormatting sqref="S44">
    <cfRule type="cellIs" dxfId="398" priority="386" operator="equal">
      <formula>"OK"</formula>
    </cfRule>
    <cfRule type="cellIs" dxfId="397" priority="387" operator="equal">
      <formula>"Exceeds"</formula>
    </cfRule>
  </conditionalFormatting>
  <conditionalFormatting sqref="W84">
    <cfRule type="cellIs" dxfId="396" priority="192" operator="equal">
      <formula>"OK"</formula>
    </cfRule>
    <cfRule type="cellIs" dxfId="395" priority="193" operator="equal">
      <formula>"Exceeds"</formula>
    </cfRule>
  </conditionalFormatting>
  <conditionalFormatting sqref="J79:J80 J77">
    <cfRule type="cellIs" dxfId="394" priority="216" operator="equal">
      <formula>"OK"</formula>
    </cfRule>
    <cfRule type="cellIs" dxfId="393" priority="217" operator="equal">
      <formula>"Exceeds"</formula>
    </cfRule>
  </conditionalFormatting>
  <conditionalFormatting sqref="I78 F78:G78">
    <cfRule type="cellIs" dxfId="392" priority="212" operator="equal">
      <formula>"OK"</formula>
    </cfRule>
    <cfRule type="cellIs" dxfId="391" priority="213" operator="equal">
      <formula>"Exceeds"</formula>
    </cfRule>
  </conditionalFormatting>
  <conditionalFormatting sqref="T78:U78">
    <cfRule type="cellIs" dxfId="390" priority="210" operator="equal">
      <formula>"OK"</formula>
    </cfRule>
    <cfRule type="cellIs" dxfId="389" priority="211" operator="equal">
      <formula>"Exceeds"</formula>
    </cfRule>
  </conditionalFormatting>
  <conditionalFormatting sqref="J9:J24">
    <cfRule type="cellIs" dxfId="388" priority="314" operator="equal">
      <formula>"OK"</formula>
    </cfRule>
    <cfRule type="cellIs" dxfId="387" priority="315" operator="equal">
      <formula>"Exceeds"</formula>
    </cfRule>
  </conditionalFormatting>
  <conditionalFormatting sqref="E86">
    <cfRule type="cellIs" dxfId="386" priority="148" operator="equal">
      <formula>"OK"</formula>
    </cfRule>
    <cfRule type="cellIs" dxfId="385" priority="149" operator="equal">
      <formula>"Exceeds"</formula>
    </cfRule>
  </conditionalFormatting>
  <conditionalFormatting sqref="E21:E23 E17:E19 E14:E15">
    <cfRule type="cellIs" dxfId="384" priority="310" operator="equal">
      <formula>"OK"</formula>
    </cfRule>
    <cfRule type="cellIs" dxfId="383" priority="311" operator="equal">
      <formula>"Exceeds"</formula>
    </cfRule>
  </conditionalFormatting>
  <conditionalFormatting sqref="E25">
    <cfRule type="cellIs" dxfId="382" priority="308" operator="equal">
      <formula>"OK"</formula>
    </cfRule>
    <cfRule type="cellIs" dxfId="381" priority="309" operator="equal">
      <formula>"Exceeds"</formula>
    </cfRule>
  </conditionalFormatting>
  <conditionalFormatting sqref="V5">
    <cfRule type="cellIs" dxfId="380" priority="306" operator="equal">
      <formula>"OK"</formula>
    </cfRule>
    <cfRule type="cellIs" dxfId="379" priority="307" operator="equal">
      <formula>"Exceeds"</formula>
    </cfRule>
  </conditionalFormatting>
  <conditionalFormatting sqref="T33:U33">
    <cfRule type="cellIs" dxfId="378" priority="362" operator="equal">
      <formula>"OK"</formula>
    </cfRule>
    <cfRule type="cellIs" dxfId="377" priority="363" operator="equal">
      <formula>"Exceeds"</formula>
    </cfRule>
  </conditionalFormatting>
  <conditionalFormatting sqref="T41:U41">
    <cfRule type="cellIs" dxfId="376" priority="358" operator="equal">
      <formula>"OK"</formula>
    </cfRule>
    <cfRule type="cellIs" dxfId="375" priority="359" operator="equal">
      <formula>"Exceeds"</formula>
    </cfRule>
  </conditionalFormatting>
  <conditionalFormatting sqref="H77 H79">
    <cfRule type="cellIs" dxfId="374" priority="218" operator="equal">
      <formula>"OK"</formula>
    </cfRule>
    <cfRule type="cellIs" dxfId="373" priority="219" operator="equal">
      <formula>"Exceeds"</formula>
    </cfRule>
  </conditionalFormatting>
  <conditionalFormatting sqref="V13">
    <cfRule type="cellIs" dxfId="372" priority="324" operator="equal">
      <formula>"OK"</formula>
    </cfRule>
    <cfRule type="cellIs" dxfId="371" priority="325" operator="equal">
      <formula>"Exceeds"</formula>
    </cfRule>
  </conditionalFormatting>
  <conditionalFormatting sqref="E77 E79">
    <cfRule type="cellIs" dxfId="370" priority="214" operator="equal">
      <formula>"OK"</formula>
    </cfRule>
    <cfRule type="cellIs" dxfId="369" priority="215" operator="equal">
      <formula>"Exceeds"</formula>
    </cfRule>
  </conditionalFormatting>
  <conditionalFormatting sqref="V25 V21">
    <cfRule type="cellIs" dxfId="368" priority="320" operator="equal">
      <formula>"OK"</formula>
    </cfRule>
    <cfRule type="cellIs" dxfId="367" priority="321" operator="equal">
      <formula>"Exceeds"</formula>
    </cfRule>
  </conditionalFormatting>
  <conditionalFormatting sqref="E5:E7">
    <cfRule type="cellIs" dxfId="366" priority="318" operator="equal">
      <formula>"OK"</formula>
    </cfRule>
    <cfRule type="cellIs" dxfId="365" priority="319" operator="equal">
      <formula>"Exceeds"</formula>
    </cfRule>
  </conditionalFormatting>
  <conditionalFormatting sqref="H86">
    <cfRule type="cellIs" dxfId="364" priority="152" operator="equal">
      <formula>"OK"</formula>
    </cfRule>
    <cfRule type="cellIs" dxfId="363" priority="153" operator="equal">
      <formula>"Exceeds"</formula>
    </cfRule>
  </conditionalFormatting>
  <conditionalFormatting sqref="V41">
    <cfRule type="cellIs" dxfId="362" priority="286" operator="equal">
      <formula>"OK"</formula>
    </cfRule>
    <cfRule type="cellIs" dxfId="361" priority="287" operator="equal">
      <formula>"Exceeds"</formula>
    </cfRule>
  </conditionalFormatting>
  <conditionalFormatting sqref="H45:H47">
    <cfRule type="cellIs" dxfId="360" priority="120" operator="equal">
      <formula>"OK"</formula>
    </cfRule>
    <cfRule type="cellIs" dxfId="359" priority="121" operator="equal">
      <formula>"Exceeds"</formula>
    </cfRule>
  </conditionalFormatting>
  <conditionalFormatting sqref="T85:U85">
    <cfRule type="cellIs" dxfId="358" priority="146" operator="equal">
      <formula>"OK"</formula>
    </cfRule>
    <cfRule type="cellIs" dxfId="357" priority="147" operator="equal">
      <formula>"Exceeds"</formula>
    </cfRule>
  </conditionalFormatting>
  <conditionalFormatting sqref="I49:I51 I53:I55 I57:I59 F49:G51 F53:G55 F57:G59 F67:G67 I67 F71:G71 I71 F45:G47">
    <cfRule type="cellIs" dxfId="356" priority="144" operator="equal">
      <formula>"OK"</formula>
    </cfRule>
    <cfRule type="cellIs" dxfId="355" priority="145" operator="equal">
      <formula>"Exceeds"</formula>
    </cfRule>
  </conditionalFormatting>
  <conditionalFormatting sqref="H9:H11">
    <cfRule type="cellIs" dxfId="354" priority="300" operator="equal">
      <formula>"OK"</formula>
    </cfRule>
    <cfRule type="cellIs" dxfId="353" priority="301" operator="equal">
      <formula>"Exceeds"</formula>
    </cfRule>
  </conditionalFormatting>
  <conditionalFormatting sqref="V12 V16 V20 V24">
    <cfRule type="cellIs" dxfId="352" priority="326" operator="equal">
      <formula>"OK"</formula>
    </cfRule>
    <cfRule type="cellIs" dxfId="351" priority="327" operator="equal">
      <formula>"Exceeds"</formula>
    </cfRule>
  </conditionalFormatting>
  <conditionalFormatting sqref="H13">
    <cfRule type="cellIs" dxfId="350" priority="296" operator="equal">
      <formula>"OK"</formula>
    </cfRule>
    <cfRule type="cellIs" dxfId="349" priority="297" operator="equal">
      <formula>"Exceeds"</formula>
    </cfRule>
  </conditionalFormatting>
  <conditionalFormatting sqref="V17">
    <cfRule type="cellIs" dxfId="348" priority="322" operator="equal">
      <formula>"OK"</formula>
    </cfRule>
    <cfRule type="cellIs" dxfId="347" priority="323" operator="equal">
      <formula>"Exceeds"</formula>
    </cfRule>
  </conditionalFormatting>
  <conditionalFormatting sqref="V29">
    <cfRule type="cellIs" dxfId="346" priority="292" operator="equal">
      <formula>"OK"</formula>
    </cfRule>
    <cfRule type="cellIs" dxfId="345" priority="293" operator="equal">
      <formula>"Exceeds"</formula>
    </cfRule>
  </conditionalFormatting>
  <conditionalFormatting sqref="V33">
    <cfRule type="cellIs" dxfId="344" priority="290" operator="equal">
      <formula>"OK"</formula>
    </cfRule>
    <cfRule type="cellIs" dxfId="343" priority="291" operator="equal">
      <formula>"Exceeds"</formula>
    </cfRule>
  </conditionalFormatting>
  <conditionalFormatting sqref="V37">
    <cfRule type="cellIs" dxfId="342" priority="288" operator="equal">
      <formula>"OK"</formula>
    </cfRule>
    <cfRule type="cellIs" dxfId="341" priority="289" operator="equal">
      <formula>"Exceeds"</formula>
    </cfRule>
  </conditionalFormatting>
  <conditionalFormatting sqref="I45:I47">
    <cfRule type="cellIs" dxfId="340" priority="122" operator="equal">
      <formula>"OK"</formula>
    </cfRule>
    <cfRule type="cellIs" dxfId="339" priority="123" operator="equal">
      <formula>"Exceeds"</formula>
    </cfRule>
  </conditionalFormatting>
  <conditionalFormatting sqref="I66 F66:G66">
    <cfRule type="cellIs" dxfId="338" priority="118" operator="equal">
      <formula>"OK"</formula>
    </cfRule>
    <cfRule type="cellIs" dxfId="337" priority="119" operator="equal">
      <formula>"Exceeds"</formula>
    </cfRule>
  </conditionalFormatting>
  <conditionalFormatting sqref="T66:U66">
    <cfRule type="cellIs" dxfId="336" priority="116" operator="equal">
      <formula>"OK"</formula>
    </cfRule>
    <cfRule type="cellIs" dxfId="335" priority="117" operator="equal">
      <formula>"Exceeds"</formula>
    </cfRule>
  </conditionalFormatting>
  <conditionalFormatting sqref="S72 S68 S60 S56 S52 S48">
    <cfRule type="cellIs" dxfId="334" priority="142" operator="equal">
      <formula>"OK"</formula>
    </cfRule>
    <cfRule type="cellIs" dxfId="333" priority="143" operator="equal">
      <formula>"Exceeds"</formula>
    </cfRule>
  </conditionalFormatting>
  <conditionalFormatting sqref="V72 V68">
    <cfRule type="cellIs" dxfId="332" priority="136" operator="equal">
      <formula>"OK"</formula>
    </cfRule>
    <cfRule type="cellIs" dxfId="331" priority="137" operator="equal">
      <formula>"Exceeds"</formula>
    </cfRule>
  </conditionalFormatting>
  <conditionalFormatting sqref="I9:I11 F9:G11">
    <cfRule type="cellIs" dxfId="330" priority="304" operator="equal">
      <formula>"OK"</formula>
    </cfRule>
    <cfRule type="cellIs" dxfId="329" priority="305" operator="equal">
      <formula>"Exceeds"</formula>
    </cfRule>
  </conditionalFormatting>
  <conditionalFormatting sqref="E9:E11">
    <cfRule type="cellIs" dxfId="328" priority="302" operator="equal">
      <formula>"OK"</formula>
    </cfRule>
    <cfRule type="cellIs" dxfId="327" priority="303" operator="equal">
      <formula>"Exceeds"</formula>
    </cfRule>
  </conditionalFormatting>
  <conditionalFormatting sqref="I13 F13:G13">
    <cfRule type="cellIs" dxfId="326" priority="298" operator="equal">
      <formula>"OK"</formula>
    </cfRule>
    <cfRule type="cellIs" dxfId="325" priority="299" operator="equal">
      <formula>"Exceeds"</formula>
    </cfRule>
  </conditionalFormatting>
  <conditionalFormatting sqref="H49:H51 H53:H55 H57:H59 H67 H71">
    <cfRule type="cellIs" dxfId="324" priority="132" operator="equal">
      <formula>"OK"</formula>
    </cfRule>
    <cfRule type="cellIs" dxfId="323" priority="133" operator="equal">
      <formula>"Exceeds"</formula>
    </cfRule>
  </conditionalFormatting>
  <conditionalFormatting sqref="E13">
    <cfRule type="cellIs" dxfId="322" priority="294" operator="equal">
      <formula>"OK"</formula>
    </cfRule>
    <cfRule type="cellIs" dxfId="321" priority="295" operator="equal">
      <formula>"Exceeds"</formula>
    </cfRule>
  </conditionalFormatting>
  <conditionalFormatting sqref="J57:J60 J67:J68 J71:J72">
    <cfRule type="cellIs" dxfId="320" priority="128" operator="equal">
      <formula>"OK"</formula>
    </cfRule>
    <cfRule type="cellIs" dxfId="319" priority="129" operator="equal">
      <formula>"Exceeds"</formula>
    </cfRule>
  </conditionalFormatting>
  <conditionalFormatting sqref="E53:E55 E49:E51 E45:E47">
    <cfRule type="cellIs" dxfId="318" priority="126" operator="equal">
      <formula>"OK"</formula>
    </cfRule>
    <cfRule type="cellIs" dxfId="317" priority="127" operator="equal">
      <formula>"Exceeds"</formula>
    </cfRule>
  </conditionalFormatting>
  <conditionalFormatting sqref="E57:E59 E67 E71">
    <cfRule type="cellIs" dxfId="316" priority="124" operator="equal">
      <formula>"OK"</formula>
    </cfRule>
    <cfRule type="cellIs" dxfId="315" priority="125" operator="equal">
      <formula>"Exceeds"</formula>
    </cfRule>
  </conditionalFormatting>
  <conditionalFormatting sqref="V64">
    <cfRule type="cellIs" dxfId="314" priority="94" operator="equal">
      <formula>"OK"</formula>
    </cfRule>
    <cfRule type="cellIs" dxfId="313" priority="95" operator="equal">
      <formula>"Exceeds"</formula>
    </cfRule>
  </conditionalFormatting>
  <conditionalFormatting sqref="T77:U77">
    <cfRule type="cellIs" dxfId="312" priority="202" operator="equal">
      <formula>"OK"</formula>
    </cfRule>
    <cfRule type="cellIs" dxfId="311" priority="203" operator="equal">
      <formula>"Exceeds"</formula>
    </cfRule>
  </conditionalFormatting>
  <conditionalFormatting sqref="H65">
    <cfRule type="cellIs" dxfId="310" priority="38" operator="equal">
      <formula>"OK"</formula>
    </cfRule>
    <cfRule type="cellIs" dxfId="309" priority="39" operator="equal">
      <formula>"Exceeds"</formula>
    </cfRule>
  </conditionalFormatting>
  <conditionalFormatting sqref="T81:U81">
    <cfRule type="cellIs" dxfId="308" priority="174" operator="equal">
      <formula>"OK"</formula>
    </cfRule>
    <cfRule type="cellIs" dxfId="307" priority="175" operator="equal">
      <formula>"Exceeds"</formula>
    </cfRule>
  </conditionalFormatting>
  <conditionalFormatting sqref="V89">
    <cfRule type="cellIs" dxfId="306" priority="10" operator="equal">
      <formula>"OK"</formula>
    </cfRule>
    <cfRule type="cellIs" dxfId="305" priority="11" operator="equal">
      <formula>"Exceeds"</formula>
    </cfRule>
  </conditionalFormatting>
  <conditionalFormatting sqref="F75:G75 I75">
    <cfRule type="cellIs" dxfId="304" priority="256" operator="equal">
      <formula>"OK"</formula>
    </cfRule>
    <cfRule type="cellIs" dxfId="303" priority="257" operator="equal">
      <formula>"Exceeds"</formula>
    </cfRule>
  </conditionalFormatting>
  <conditionalFormatting sqref="S76">
    <cfRule type="cellIs" dxfId="302" priority="254" operator="equal">
      <formula>"OK"</formula>
    </cfRule>
    <cfRule type="cellIs" dxfId="301" priority="255" operator="equal">
      <formula>"Exceeds"</formula>
    </cfRule>
  </conditionalFormatting>
  <conditionalFormatting sqref="H66">
    <cfRule type="cellIs" dxfId="300" priority="114" operator="equal">
      <formula>"OK"</formula>
    </cfRule>
    <cfRule type="cellIs" dxfId="299" priority="115" operator="equal">
      <formula>"Exceeds"</formula>
    </cfRule>
  </conditionalFormatting>
  <conditionalFormatting sqref="V76">
    <cfRule type="cellIs" dxfId="298" priority="252" operator="equal">
      <formula>"OK"</formula>
    </cfRule>
    <cfRule type="cellIs" dxfId="297" priority="253" operator="equal">
      <formula>"Exceeds"</formula>
    </cfRule>
  </conditionalFormatting>
  <conditionalFormatting sqref="W72">
    <cfRule type="cellIs" dxfId="296" priority="276" operator="equal">
      <formula>"OK"</formula>
    </cfRule>
    <cfRule type="cellIs" dxfId="295" priority="277" operator="equal">
      <formula>"Exceeds"</formula>
    </cfRule>
  </conditionalFormatting>
  <conditionalFormatting sqref="V60 V56 V52">
    <cfRule type="cellIs" dxfId="294" priority="138" operator="equal">
      <formula>"OK"</formula>
    </cfRule>
    <cfRule type="cellIs" dxfId="293" priority="139" operator="equal">
      <formula>"Exceeds"</formula>
    </cfRule>
  </conditionalFormatting>
  <conditionalFormatting sqref="H70">
    <cfRule type="cellIs" dxfId="292" priority="104" operator="equal">
      <formula>"OK"</formula>
    </cfRule>
    <cfRule type="cellIs" dxfId="291" priority="105" operator="equal">
      <formula>"Exceeds"</formula>
    </cfRule>
  </conditionalFormatting>
  <conditionalFormatting sqref="J45:J56">
    <cfRule type="cellIs" dxfId="290" priority="130" operator="equal">
      <formula>"OK"</formula>
    </cfRule>
    <cfRule type="cellIs" dxfId="289" priority="131" operator="equal">
      <formula>"Exceeds"</formula>
    </cfRule>
  </conditionalFormatting>
  <conditionalFormatting sqref="V80">
    <cfRule type="cellIs" dxfId="288" priority="224" operator="equal">
      <formula>"OK"</formula>
    </cfRule>
    <cfRule type="cellIs" dxfId="287" priority="225" operator="equal">
      <formula>"Exceeds"</formula>
    </cfRule>
  </conditionalFormatting>
  <conditionalFormatting sqref="W76">
    <cfRule type="cellIs" dxfId="286" priority="248" operator="equal">
      <formula>"OK"</formula>
    </cfRule>
    <cfRule type="cellIs" dxfId="285" priority="249" operator="equal">
      <formula>"Exceeds"</formula>
    </cfRule>
  </conditionalFormatting>
  <conditionalFormatting sqref="H75">
    <cfRule type="cellIs" dxfId="284" priority="246" operator="equal">
      <formula>"OK"</formula>
    </cfRule>
    <cfRule type="cellIs" dxfId="283" priority="247" operator="equal">
      <formula>"Exceeds"</formula>
    </cfRule>
  </conditionalFormatting>
  <conditionalFormatting sqref="J75:J76">
    <cfRule type="cellIs" dxfId="282" priority="244" operator="equal">
      <formula>"OK"</formula>
    </cfRule>
    <cfRule type="cellIs" dxfId="281" priority="245" operator="equal">
      <formula>"Exceeds"</formula>
    </cfRule>
  </conditionalFormatting>
  <conditionalFormatting sqref="E75">
    <cfRule type="cellIs" dxfId="280" priority="242" operator="equal">
      <formula>"OK"</formula>
    </cfRule>
    <cfRule type="cellIs" dxfId="279" priority="243" operator="equal">
      <formula>"Exceeds"</formula>
    </cfRule>
  </conditionalFormatting>
  <conditionalFormatting sqref="I74 F74:G74">
    <cfRule type="cellIs" dxfId="278" priority="240" operator="equal">
      <formula>"OK"</formula>
    </cfRule>
    <cfRule type="cellIs" dxfId="277" priority="241" operator="equal">
      <formula>"Exceeds"</formula>
    </cfRule>
  </conditionalFormatting>
  <conditionalFormatting sqref="T74:U74">
    <cfRule type="cellIs" dxfId="276" priority="238" operator="equal">
      <formula>"OK"</formula>
    </cfRule>
    <cfRule type="cellIs" dxfId="275" priority="239" operator="equal">
      <formula>"Exceeds"</formula>
    </cfRule>
  </conditionalFormatting>
  <conditionalFormatting sqref="H74">
    <cfRule type="cellIs" dxfId="274" priority="236" operator="equal">
      <formula>"OK"</formula>
    </cfRule>
    <cfRule type="cellIs" dxfId="273" priority="237" operator="equal">
      <formula>"Exceeds"</formula>
    </cfRule>
  </conditionalFormatting>
  <conditionalFormatting sqref="J74">
    <cfRule type="cellIs" dxfId="272" priority="234" operator="equal">
      <formula>"OK"</formula>
    </cfRule>
    <cfRule type="cellIs" dxfId="271" priority="235" operator="equal">
      <formula>"Exceeds"</formula>
    </cfRule>
  </conditionalFormatting>
  <conditionalFormatting sqref="E74">
    <cfRule type="cellIs" dxfId="270" priority="232" operator="equal">
      <formula>"OK"</formula>
    </cfRule>
    <cfRule type="cellIs" dxfId="269" priority="233" operator="equal">
      <formula>"Exceeds"</formula>
    </cfRule>
  </conditionalFormatting>
  <conditionalFormatting sqref="S84">
    <cfRule type="cellIs" dxfId="268" priority="198" operator="equal">
      <formula>"OK"</formula>
    </cfRule>
    <cfRule type="cellIs" dxfId="267" priority="199" operator="equal">
      <formula>"Exceeds"</formula>
    </cfRule>
  </conditionalFormatting>
  <conditionalFormatting sqref="J83:J84 J81">
    <cfRule type="cellIs" dxfId="266" priority="188" operator="equal">
      <formula>"OK"</formula>
    </cfRule>
    <cfRule type="cellIs" dxfId="265" priority="189" operator="equal">
      <formula>"Exceeds"</formula>
    </cfRule>
  </conditionalFormatting>
  <conditionalFormatting sqref="V84">
    <cfRule type="cellIs" dxfId="264" priority="196" operator="equal">
      <formula>"OK"</formula>
    </cfRule>
    <cfRule type="cellIs" dxfId="263" priority="197" operator="equal">
      <formula>"Exceeds"</formula>
    </cfRule>
  </conditionalFormatting>
  <conditionalFormatting sqref="H78">
    <cfRule type="cellIs" dxfId="262" priority="208" operator="equal">
      <formula>"OK"</formula>
    </cfRule>
    <cfRule type="cellIs" dxfId="261" priority="209" operator="equal">
      <formula>"Exceeds"</formula>
    </cfRule>
  </conditionalFormatting>
  <conditionalFormatting sqref="J78">
    <cfRule type="cellIs" dxfId="260" priority="206" operator="equal">
      <formula>"OK"</formula>
    </cfRule>
    <cfRule type="cellIs" dxfId="259" priority="207" operator="equal">
      <formula>"Exceeds"</formula>
    </cfRule>
  </conditionalFormatting>
  <conditionalFormatting sqref="E78">
    <cfRule type="cellIs" dxfId="258" priority="204" operator="equal">
      <formula>"OK"</formula>
    </cfRule>
    <cfRule type="cellIs" dxfId="257" priority="205" operator="equal">
      <formula>"Exceeds"</formula>
    </cfRule>
  </conditionalFormatting>
  <conditionalFormatting sqref="J65">
    <cfRule type="cellIs" dxfId="256" priority="36" operator="equal">
      <formula>"OK"</formula>
    </cfRule>
    <cfRule type="cellIs" dxfId="255" priority="37" operator="equal">
      <formula>"Exceeds"</formula>
    </cfRule>
  </conditionalFormatting>
  <conditionalFormatting sqref="E65">
    <cfRule type="cellIs" dxfId="254" priority="34" operator="equal">
      <formula>"OK"</formula>
    </cfRule>
    <cfRule type="cellIs" dxfId="253" priority="35" operator="equal">
      <formula>"Exceeds"</formula>
    </cfRule>
  </conditionalFormatting>
  <conditionalFormatting sqref="V65">
    <cfRule type="cellIs" dxfId="252" priority="32" operator="equal">
      <formula>"OK"</formula>
    </cfRule>
    <cfRule type="cellIs" dxfId="251" priority="33" operator="equal">
      <formula>"Exceeds"</formula>
    </cfRule>
  </conditionalFormatting>
  <conditionalFormatting sqref="T65:U65">
    <cfRule type="cellIs" dxfId="250" priority="30" operator="equal">
      <formula>"OK"</formula>
    </cfRule>
    <cfRule type="cellIs" dxfId="249" priority="31" operator="equal">
      <formula>"Exceeds"</formula>
    </cfRule>
  </conditionalFormatting>
  <conditionalFormatting sqref="H81 H83">
    <cfRule type="cellIs" dxfId="248" priority="190" operator="equal">
      <formula>"OK"</formula>
    </cfRule>
    <cfRule type="cellIs" dxfId="247" priority="191" operator="equal">
      <formula>"Exceeds"</formula>
    </cfRule>
  </conditionalFormatting>
  <conditionalFormatting sqref="E81 E83">
    <cfRule type="cellIs" dxfId="246" priority="186" operator="equal">
      <formula>"OK"</formula>
    </cfRule>
    <cfRule type="cellIs" dxfId="245" priority="187" operator="equal">
      <formula>"Exceeds"</formula>
    </cfRule>
  </conditionalFormatting>
  <conditionalFormatting sqref="I82 F82:G82">
    <cfRule type="cellIs" dxfId="244" priority="184" operator="equal">
      <formula>"OK"</formula>
    </cfRule>
    <cfRule type="cellIs" dxfId="243" priority="185" operator="equal">
      <formula>"Exceeds"</formula>
    </cfRule>
  </conditionalFormatting>
  <conditionalFormatting sqref="T82:U82">
    <cfRule type="cellIs" dxfId="242" priority="182" operator="equal">
      <formula>"OK"</formula>
    </cfRule>
    <cfRule type="cellIs" dxfId="241" priority="183" operator="equal">
      <formula>"Exceeds"</formula>
    </cfRule>
  </conditionalFormatting>
  <conditionalFormatting sqref="H82">
    <cfRule type="cellIs" dxfId="240" priority="180" operator="equal">
      <formula>"OK"</formula>
    </cfRule>
    <cfRule type="cellIs" dxfId="239" priority="181" operator="equal">
      <formula>"Exceeds"</formula>
    </cfRule>
  </conditionalFormatting>
  <conditionalFormatting sqref="J82">
    <cfRule type="cellIs" dxfId="238" priority="178" operator="equal">
      <formula>"OK"</formula>
    </cfRule>
    <cfRule type="cellIs" dxfId="237" priority="179" operator="equal">
      <formula>"Exceeds"</formula>
    </cfRule>
  </conditionalFormatting>
  <conditionalFormatting sqref="E82">
    <cfRule type="cellIs" dxfId="236" priority="176" operator="equal">
      <formula>"OK"</formula>
    </cfRule>
    <cfRule type="cellIs" dxfId="235" priority="177" operator="equal">
      <formula>"Exceeds"</formula>
    </cfRule>
  </conditionalFormatting>
  <conditionalFormatting sqref="I85 F85:G85 F87:G87 I87">
    <cfRule type="cellIs" dxfId="234" priority="172" operator="equal">
      <formula>"OK"</formula>
    </cfRule>
    <cfRule type="cellIs" dxfId="233" priority="173" operator="equal">
      <formula>"Exceeds"</formula>
    </cfRule>
  </conditionalFormatting>
  <conditionalFormatting sqref="S88">
    <cfRule type="cellIs" dxfId="232" priority="170" operator="equal">
      <formula>"OK"</formula>
    </cfRule>
    <cfRule type="cellIs" dxfId="231" priority="171" operator="equal">
      <formula>"Exceeds"</formula>
    </cfRule>
  </conditionalFormatting>
  <conditionalFormatting sqref="H85 H87">
    <cfRule type="cellIs" dxfId="230" priority="162" operator="equal">
      <formula>"OK"</formula>
    </cfRule>
    <cfRule type="cellIs" dxfId="229" priority="163" operator="equal">
      <formula>"Exceeds"</formula>
    </cfRule>
  </conditionalFormatting>
  <conditionalFormatting sqref="V88">
    <cfRule type="cellIs" dxfId="228" priority="168" operator="equal">
      <formula>"OK"</formula>
    </cfRule>
    <cfRule type="cellIs" dxfId="227" priority="169" operator="equal">
      <formula>"Exceeds"</formula>
    </cfRule>
  </conditionalFormatting>
  <conditionalFormatting sqref="W88">
    <cfRule type="cellIs" dxfId="226" priority="164" operator="equal">
      <formula>"OK"</formula>
    </cfRule>
    <cfRule type="cellIs" dxfId="225" priority="165" operator="equal">
      <formula>"Exceeds"</formula>
    </cfRule>
  </conditionalFormatting>
  <conditionalFormatting sqref="J87:J88 J85">
    <cfRule type="cellIs" dxfId="224" priority="160" operator="equal">
      <formula>"OK"</formula>
    </cfRule>
    <cfRule type="cellIs" dxfId="223" priority="161" operator="equal">
      <formula>"Exceeds"</formula>
    </cfRule>
  </conditionalFormatting>
  <conditionalFormatting sqref="E85 E87">
    <cfRule type="cellIs" dxfId="222" priority="158" operator="equal">
      <formula>"OK"</formula>
    </cfRule>
    <cfRule type="cellIs" dxfId="221" priority="159" operator="equal">
      <formula>"Exceeds"</formula>
    </cfRule>
  </conditionalFormatting>
  <conditionalFormatting sqref="I86 F86:G86">
    <cfRule type="cellIs" dxfId="220" priority="156" operator="equal">
      <formula>"OK"</formula>
    </cfRule>
    <cfRule type="cellIs" dxfId="219" priority="157" operator="equal">
      <formula>"Exceeds"</formula>
    </cfRule>
  </conditionalFormatting>
  <conditionalFormatting sqref="T86:U86">
    <cfRule type="cellIs" dxfId="218" priority="154" operator="equal">
      <formula>"OK"</formula>
    </cfRule>
    <cfRule type="cellIs" dxfId="217" priority="155" operator="equal">
      <formula>"Exceeds"</formula>
    </cfRule>
  </conditionalFormatting>
  <conditionalFormatting sqref="J86">
    <cfRule type="cellIs" dxfId="216" priority="150" operator="equal">
      <formula>"OK"</formula>
    </cfRule>
    <cfRule type="cellIs" dxfId="215" priority="151" operator="equal">
      <formula>"Exceeds"</formula>
    </cfRule>
  </conditionalFormatting>
  <conditionalFormatting sqref="V48">
    <cfRule type="cellIs" dxfId="214" priority="140" operator="equal">
      <formula>"OK"</formula>
    </cfRule>
    <cfRule type="cellIs" dxfId="213" priority="141" operator="equal">
      <formula>"Exceeds"</formula>
    </cfRule>
  </conditionalFormatting>
  <conditionalFormatting sqref="E70">
    <cfRule type="cellIs" dxfId="212" priority="100" operator="equal">
      <formula>"OK"</formula>
    </cfRule>
    <cfRule type="cellIs" dxfId="211" priority="101" operator="equal">
      <formula>"Exceeds"</formula>
    </cfRule>
  </conditionalFormatting>
  <conditionalFormatting sqref="J66">
    <cfRule type="cellIs" dxfId="210" priority="112" operator="equal">
      <formula>"OK"</formula>
    </cfRule>
    <cfRule type="cellIs" dxfId="209" priority="113" operator="equal">
      <formula>"Exceeds"</formula>
    </cfRule>
  </conditionalFormatting>
  <conditionalFormatting sqref="E66">
    <cfRule type="cellIs" dxfId="208" priority="110" operator="equal">
      <formula>"OK"</formula>
    </cfRule>
    <cfRule type="cellIs" dxfId="207" priority="111" operator="equal">
      <formula>"Exceeds"</formula>
    </cfRule>
  </conditionalFormatting>
  <conditionalFormatting sqref="I70 F70:G70">
    <cfRule type="cellIs" dxfId="206" priority="108" operator="equal">
      <formula>"OK"</formula>
    </cfRule>
    <cfRule type="cellIs" dxfId="205" priority="109" operator="equal">
      <formula>"Exceeds"</formula>
    </cfRule>
  </conditionalFormatting>
  <conditionalFormatting sqref="T70:U70">
    <cfRule type="cellIs" dxfId="204" priority="106" operator="equal">
      <formula>"OK"</formula>
    </cfRule>
    <cfRule type="cellIs" dxfId="203" priority="107" operator="equal">
      <formula>"Exceeds"</formula>
    </cfRule>
  </conditionalFormatting>
  <conditionalFormatting sqref="J70">
    <cfRule type="cellIs" dxfId="202" priority="102" operator="equal">
      <formula>"OK"</formula>
    </cfRule>
    <cfRule type="cellIs" dxfId="201" priority="103" operator="equal">
      <formula>"Exceeds"</formula>
    </cfRule>
  </conditionalFormatting>
  <conditionalFormatting sqref="I61 F61:G61 F63:G63 I63">
    <cfRule type="cellIs" dxfId="200" priority="98" operator="equal">
      <formula>"OK"</formula>
    </cfRule>
    <cfRule type="cellIs" dxfId="199" priority="99" operator="equal">
      <formula>"Exceeds"</formula>
    </cfRule>
  </conditionalFormatting>
  <conditionalFormatting sqref="S64">
    <cfRule type="cellIs" dxfId="198" priority="96" operator="equal">
      <formula>"OK"</formula>
    </cfRule>
    <cfRule type="cellIs" dxfId="197" priority="97" operator="equal">
      <formula>"Exceeds"</formula>
    </cfRule>
  </conditionalFormatting>
  <conditionalFormatting sqref="T62:U62">
    <cfRule type="cellIs" dxfId="196" priority="84" operator="equal">
      <formula>"OK"</formula>
    </cfRule>
    <cfRule type="cellIs" dxfId="195" priority="85" operator="equal">
      <formula>"Exceeds"</formula>
    </cfRule>
  </conditionalFormatting>
  <conditionalFormatting sqref="H61 H63">
    <cfRule type="cellIs" dxfId="194" priority="92" operator="equal">
      <formula>"OK"</formula>
    </cfRule>
    <cfRule type="cellIs" dxfId="193" priority="93" operator="equal">
      <formula>"Exceeds"</formula>
    </cfRule>
  </conditionalFormatting>
  <conditionalFormatting sqref="J63:J64 J61">
    <cfRule type="cellIs" dxfId="192" priority="90" operator="equal">
      <formula>"OK"</formula>
    </cfRule>
    <cfRule type="cellIs" dxfId="191" priority="91" operator="equal">
      <formula>"Exceeds"</formula>
    </cfRule>
  </conditionalFormatting>
  <conditionalFormatting sqref="E61 E63">
    <cfRule type="cellIs" dxfId="190" priority="88" operator="equal">
      <formula>"OK"</formula>
    </cfRule>
    <cfRule type="cellIs" dxfId="189" priority="89" operator="equal">
      <formula>"Exceeds"</formula>
    </cfRule>
  </conditionalFormatting>
  <conditionalFormatting sqref="I62 F62:G62">
    <cfRule type="cellIs" dxfId="188" priority="86" operator="equal">
      <formula>"OK"</formula>
    </cfRule>
    <cfRule type="cellIs" dxfId="187" priority="87" operator="equal">
      <formula>"Exceeds"</formula>
    </cfRule>
  </conditionalFormatting>
  <conditionalFormatting sqref="H62">
    <cfRule type="cellIs" dxfId="186" priority="82" operator="equal">
      <formula>"OK"</formula>
    </cfRule>
    <cfRule type="cellIs" dxfId="185" priority="83" operator="equal">
      <formula>"Exceeds"</formula>
    </cfRule>
  </conditionalFormatting>
  <conditionalFormatting sqref="E62">
    <cfRule type="cellIs" dxfId="184" priority="80" operator="equal">
      <formula>"OK"</formula>
    </cfRule>
    <cfRule type="cellIs" dxfId="183" priority="81" operator="equal">
      <formula>"Exceeds"</formula>
    </cfRule>
  </conditionalFormatting>
  <conditionalFormatting sqref="V61">
    <cfRule type="cellIs" dxfId="182" priority="78" operator="equal">
      <formula>"OK"</formula>
    </cfRule>
    <cfRule type="cellIs" dxfId="181" priority="79" operator="equal">
      <formula>"Exceeds"</formula>
    </cfRule>
  </conditionalFormatting>
  <conditionalFormatting sqref="V57">
    <cfRule type="cellIs" dxfId="180" priority="76" operator="equal">
      <formula>"OK"</formula>
    </cfRule>
    <cfRule type="cellIs" dxfId="179" priority="77" operator="equal">
      <formula>"Exceeds"</formula>
    </cfRule>
  </conditionalFormatting>
  <conditionalFormatting sqref="V53">
    <cfRule type="cellIs" dxfId="178" priority="74" operator="equal">
      <formula>"OK"</formula>
    </cfRule>
    <cfRule type="cellIs" dxfId="177" priority="75" operator="equal">
      <formula>"Exceeds"</formula>
    </cfRule>
  </conditionalFormatting>
  <conditionalFormatting sqref="V49">
    <cfRule type="cellIs" dxfId="176" priority="72" operator="equal">
      <formula>"OK"</formula>
    </cfRule>
    <cfRule type="cellIs" dxfId="175" priority="73" operator="equal">
      <formula>"Exceeds"</formula>
    </cfRule>
  </conditionalFormatting>
  <conditionalFormatting sqref="V45">
    <cfRule type="cellIs" dxfId="174" priority="70" operator="equal">
      <formula>"OK"</formula>
    </cfRule>
    <cfRule type="cellIs" dxfId="173" priority="71" operator="equal">
      <formula>"Exceeds"</formula>
    </cfRule>
  </conditionalFormatting>
  <conditionalFormatting sqref="J62">
    <cfRule type="cellIs" dxfId="172" priority="68" operator="equal">
      <formula>"OK"</formula>
    </cfRule>
    <cfRule type="cellIs" dxfId="171" priority="69" operator="equal">
      <formula>"Exceeds"</formula>
    </cfRule>
  </conditionalFormatting>
  <conditionalFormatting sqref="T45:U45">
    <cfRule type="cellIs" dxfId="170" priority="66" operator="equal">
      <formula>"OK"</formula>
    </cfRule>
    <cfRule type="cellIs" dxfId="169" priority="67" operator="equal">
      <formula>"Exceeds"</formula>
    </cfRule>
  </conditionalFormatting>
  <conditionalFormatting sqref="T49:U49">
    <cfRule type="cellIs" dxfId="168" priority="64" operator="equal">
      <formula>"OK"</formula>
    </cfRule>
    <cfRule type="cellIs" dxfId="167" priority="65" operator="equal">
      <formula>"Exceeds"</formula>
    </cfRule>
  </conditionalFormatting>
  <conditionalFormatting sqref="T53:U53">
    <cfRule type="cellIs" dxfId="166" priority="62" operator="equal">
      <formula>"OK"</formula>
    </cfRule>
    <cfRule type="cellIs" dxfId="165" priority="63" operator="equal">
      <formula>"Exceeds"</formula>
    </cfRule>
  </conditionalFormatting>
  <conditionalFormatting sqref="T57:U57">
    <cfRule type="cellIs" dxfId="164" priority="60" operator="equal">
      <formula>"OK"</formula>
    </cfRule>
    <cfRule type="cellIs" dxfId="163" priority="61" operator="equal">
      <formula>"Exceeds"</formula>
    </cfRule>
  </conditionalFormatting>
  <conditionalFormatting sqref="T61:U61">
    <cfRule type="cellIs" dxfId="162" priority="58" operator="equal">
      <formula>"OK"</formula>
    </cfRule>
    <cfRule type="cellIs" dxfId="161" priority="59" operator="equal">
      <formula>"Exceeds"</formula>
    </cfRule>
  </conditionalFormatting>
  <conditionalFormatting sqref="J69">
    <cfRule type="cellIs" dxfId="160" priority="24" operator="equal">
      <formula>"OK"</formula>
    </cfRule>
    <cfRule type="cellIs" dxfId="159" priority="25" operator="equal">
      <formula>"Exceeds"</formula>
    </cfRule>
  </conditionalFormatting>
  <conditionalFormatting sqref="I73 F73:G73">
    <cfRule type="cellIs" dxfId="158" priority="52" operator="equal">
      <formula>"OK"</formula>
    </cfRule>
    <cfRule type="cellIs" dxfId="157" priority="53" operator="equal">
      <formula>"Exceeds"</formula>
    </cfRule>
  </conditionalFormatting>
  <conditionalFormatting sqref="T73:U73">
    <cfRule type="cellIs" dxfId="156" priority="50" operator="equal">
      <formula>"OK"</formula>
    </cfRule>
    <cfRule type="cellIs" dxfId="155" priority="51" operator="equal">
      <formula>"Exceeds"</formula>
    </cfRule>
  </conditionalFormatting>
  <conditionalFormatting sqref="V73">
    <cfRule type="cellIs" dxfId="154" priority="48" operator="equal">
      <formula>"OK"</formula>
    </cfRule>
    <cfRule type="cellIs" dxfId="153" priority="49" operator="equal">
      <formula>"Exceeds"</formula>
    </cfRule>
  </conditionalFormatting>
  <conditionalFormatting sqref="H73">
    <cfRule type="cellIs" dxfId="152" priority="46" operator="equal">
      <formula>"OK"</formula>
    </cfRule>
    <cfRule type="cellIs" dxfId="151" priority="47" operator="equal">
      <formula>"Exceeds"</formula>
    </cfRule>
  </conditionalFormatting>
  <conditionalFormatting sqref="J73">
    <cfRule type="cellIs" dxfId="150" priority="44" operator="equal">
      <formula>"OK"</formula>
    </cfRule>
    <cfRule type="cellIs" dxfId="149" priority="45" operator="equal">
      <formula>"Exceeds"</formula>
    </cfRule>
  </conditionalFormatting>
  <conditionalFormatting sqref="E73">
    <cfRule type="cellIs" dxfId="148" priority="42" operator="equal">
      <formula>"OK"</formula>
    </cfRule>
    <cfRule type="cellIs" dxfId="147" priority="43" operator="equal">
      <formula>"Exceeds"</formula>
    </cfRule>
  </conditionalFormatting>
  <conditionalFormatting sqref="I65 F65:G65">
    <cfRule type="cellIs" dxfId="146" priority="40" operator="equal">
      <formula>"OK"</formula>
    </cfRule>
    <cfRule type="cellIs" dxfId="145" priority="41" operator="equal">
      <formula>"Exceeds"</formula>
    </cfRule>
  </conditionalFormatting>
  <conditionalFormatting sqref="I69 F69:G69">
    <cfRule type="cellIs" dxfId="144" priority="28" operator="equal">
      <formula>"OK"</formula>
    </cfRule>
    <cfRule type="cellIs" dxfId="143" priority="29" operator="equal">
      <formula>"Exceeds"</formula>
    </cfRule>
  </conditionalFormatting>
  <conditionalFormatting sqref="H69">
    <cfRule type="cellIs" dxfId="142" priority="26" operator="equal">
      <formula>"OK"</formula>
    </cfRule>
    <cfRule type="cellIs" dxfId="141" priority="27" operator="equal">
      <formula>"Exceeds"</formula>
    </cfRule>
  </conditionalFormatting>
  <conditionalFormatting sqref="E69">
    <cfRule type="cellIs" dxfId="140" priority="22" operator="equal">
      <formula>"OK"</formula>
    </cfRule>
    <cfRule type="cellIs" dxfId="139" priority="23" operator="equal">
      <formula>"Exceeds"</formula>
    </cfRule>
  </conditionalFormatting>
  <conditionalFormatting sqref="V69">
    <cfRule type="cellIs" dxfId="138" priority="20" operator="equal">
      <formula>"OK"</formula>
    </cfRule>
    <cfRule type="cellIs" dxfId="137" priority="21" operator="equal">
      <formula>"Exceeds"</formula>
    </cfRule>
  </conditionalFormatting>
  <conditionalFormatting sqref="T69:U69">
    <cfRule type="cellIs" dxfId="136" priority="18" operator="equal">
      <formula>"OK"</formula>
    </cfRule>
    <cfRule type="cellIs" dxfId="135" priority="19" operator="equal">
      <formula>"Exceeds"</formula>
    </cfRule>
  </conditionalFormatting>
  <conditionalFormatting sqref="V77">
    <cfRule type="cellIs" dxfId="134" priority="16" operator="equal">
      <formula>"OK"</formula>
    </cfRule>
    <cfRule type="cellIs" dxfId="133" priority="17" operator="equal">
      <formula>"Exceeds"</formula>
    </cfRule>
  </conditionalFormatting>
  <conditionalFormatting sqref="V81">
    <cfRule type="cellIs" dxfId="132" priority="14" operator="equal">
      <formula>"OK"</formula>
    </cfRule>
    <cfRule type="cellIs" dxfId="131" priority="15" operator="equal">
      <formula>"Exceeds"</formula>
    </cfRule>
  </conditionalFormatting>
  <conditionalFormatting sqref="V85">
    <cfRule type="cellIs" dxfId="130" priority="12" operator="equal">
      <formula>"OK"</formula>
    </cfRule>
    <cfRule type="cellIs" dxfId="129" priority="13" operator="equal">
      <formula>"Exceeds"</formula>
    </cfRule>
  </conditionalFormatting>
  <conditionalFormatting sqref="N112:T113">
    <cfRule type="cellIs" dxfId="128" priority="8" operator="equal">
      <formula>"OK"</formula>
    </cfRule>
    <cfRule type="cellIs" dxfId="127" priority="9" operator="equal">
      <formula>"Exceeds"</formula>
    </cfRule>
  </conditionalFormatting>
  <conditionalFormatting sqref="B106:B113 B118:B122 B97:B101 B5:B95">
    <cfRule type="containsText" dxfId="126" priority="7" operator="containsText" text="This is an operational cost">
      <formula>NOT(ISERROR(SEARCH("This is an operational cost",B5)))</formula>
    </cfRule>
  </conditionalFormatting>
  <conditionalFormatting sqref="N102:T105">
    <cfRule type="cellIs" dxfId="125" priority="5" operator="equal">
      <formula>"OK"</formula>
    </cfRule>
    <cfRule type="cellIs" dxfId="124" priority="6" operator="equal">
      <formula>"Exceeds"</formula>
    </cfRule>
  </conditionalFormatting>
  <conditionalFormatting sqref="B102:B105">
    <cfRule type="containsText" dxfId="123" priority="4" operator="containsText" text="This is operational Costs">
      <formula>NOT(ISERROR(SEARCH("This is operational Costs",B102)))</formula>
    </cfRule>
  </conditionalFormatting>
  <conditionalFormatting sqref="N114:T117">
    <cfRule type="cellIs" dxfId="122" priority="2" operator="equal">
      <formula>"OK"</formula>
    </cfRule>
    <cfRule type="cellIs" dxfId="121" priority="3" operator="equal">
      <formula>"Exceeds"</formula>
    </cfRule>
  </conditionalFormatting>
  <conditionalFormatting sqref="B114:B117">
    <cfRule type="containsText" dxfId="120" priority="1" operator="containsText" text="This is operational Costs">
      <formula>NOT(ISERROR(SEARCH("This is operational Costs",B114)))</formula>
    </cfRule>
  </conditionalFormatting>
  <dataValidations count="5">
    <dataValidation type="list" allowBlank="1" showInputMessage="1" sqref="F29:F31 F21:F23 F33:F35 F25:F27 F37:F39 F13:F15 F73:F75 F85:F87 F77:F79 F81:F83 F89:F91 F5:F7 F9:F11 F17:F19 F45:F47 F61:F63 F49:F51 F53:F55 F57:F59 F65:F67 F69:F71 F41:F43" xr:uid="{00000000-0002-0000-0400-000002000000}">
      <formula1>UnitName</formula1>
    </dataValidation>
    <dataValidation type="list" allowBlank="1" showInputMessage="1" sqref="E41:E43 E29:E31 E21:E23 E33:E35 E25:E27 E37:E39 E13:E15 E73:E75 E85:E87 E77:E79 E81:E83 E89:E91 E5:E7 E9:E11 E17:E19 E45:E47 E61:E63 E49:E51 E53:E55 E57:E59 E65:E67 E69:E71" xr:uid="{00000000-0002-0000-0400-000003000000}">
      <formula1>TravelSupplyType</formula1>
    </dataValidation>
    <dataValidation type="list" allowBlank="1" showInputMessage="1" showErrorMessage="1" sqref="C5:C92" xr:uid="{00000000-0002-0000-0400-000004000000}">
      <formula1>tPerDiemCodes</formula1>
    </dataValidation>
    <dataValidation type="list" allowBlank="1" showInputMessage="1" showErrorMessage="1" sqref="B97:B122 B5:B95" xr:uid="{3B6D4A2A-00FC-479F-B494-F331D01CDA8B}">
      <formula1>oornot</formula1>
    </dataValidation>
    <dataValidation type="list" allowBlank="1" sqref="G5:G91 K5:K92" xr:uid="{FA5FC738-8830-4687-B618-322953CE6218}">
      <formula1>plist</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F7573"/>
  </sheetPr>
  <dimension ref="A1:S12"/>
  <sheetViews>
    <sheetView zoomScale="80" zoomScaleNormal="80" zoomScalePageLayoutView="80" workbookViewId="0">
      <pane xSplit="1" ySplit="2" topLeftCell="F3" activePane="bottomRight" state="frozen"/>
      <selection pane="topRight" activeCell="B1" sqref="B1"/>
      <selection pane="bottomLeft" activeCell="A7" sqref="A7"/>
      <selection pane="bottomRight" sqref="A1:G1"/>
    </sheetView>
  </sheetViews>
  <sheetFormatPr defaultColWidth="9.140625" defaultRowHeight="15"/>
  <cols>
    <col min="1" max="1" width="32.140625" style="267" customWidth="1"/>
    <col min="2" max="2" width="27.7109375" style="267" customWidth="1"/>
    <col min="3" max="3" width="15.5703125" style="267" customWidth="1"/>
    <col min="4" max="4" width="11.42578125" style="267" customWidth="1"/>
    <col min="5" max="5" width="12.42578125" style="267" customWidth="1"/>
    <col min="6" max="6" width="16.7109375" style="267" customWidth="1"/>
    <col min="7" max="7" width="11" style="267" customWidth="1"/>
    <col min="8" max="9" width="25.85546875" style="267" customWidth="1"/>
    <col min="10" max="10" width="9.140625" style="267"/>
    <col min="11" max="15" width="17.7109375" style="267" customWidth="1"/>
    <col min="16" max="16" width="11.42578125" style="267" customWidth="1"/>
    <col min="17" max="17" width="8.85546875" style="267" customWidth="1"/>
    <col min="18" max="19" width="28.28515625" style="267" customWidth="1"/>
    <col min="20" max="16384" width="9.140625" style="267"/>
  </cols>
  <sheetData>
    <row r="1" spans="1:19" ht="30.75" customHeight="1" thickBot="1">
      <c r="A1" s="567" t="s">
        <v>3723</v>
      </c>
      <c r="B1" s="568"/>
      <c r="C1" s="568"/>
      <c r="D1" s="568"/>
      <c r="E1" s="568"/>
      <c r="F1" s="568"/>
      <c r="G1" s="569"/>
      <c r="H1" s="572" t="s">
        <v>3720</v>
      </c>
      <c r="I1" s="574" t="s">
        <v>3721</v>
      </c>
      <c r="K1" s="567" t="s">
        <v>3742</v>
      </c>
      <c r="L1" s="568"/>
      <c r="M1" s="568"/>
      <c r="N1" s="568"/>
      <c r="O1" s="568"/>
      <c r="P1" s="569"/>
      <c r="Q1" s="576" t="s">
        <v>3743</v>
      </c>
      <c r="R1" s="572" t="s">
        <v>3720</v>
      </c>
      <c r="S1" s="574" t="s">
        <v>3721</v>
      </c>
    </row>
    <row r="2" spans="1:19" ht="60.75" thickBot="1">
      <c r="A2" s="335" t="s">
        <v>12</v>
      </c>
      <c r="B2" s="336" t="s">
        <v>2354</v>
      </c>
      <c r="C2" s="344" t="s">
        <v>3722</v>
      </c>
      <c r="D2" s="345" t="s">
        <v>10</v>
      </c>
      <c r="E2" s="346" t="s">
        <v>3724</v>
      </c>
      <c r="F2" s="347" t="s">
        <v>3744</v>
      </c>
      <c r="G2" s="348" t="s">
        <v>3760</v>
      </c>
      <c r="H2" s="573"/>
      <c r="I2" s="575"/>
      <c r="K2" s="433" t="s">
        <v>2354</v>
      </c>
      <c r="L2" s="344" t="s">
        <v>3761</v>
      </c>
      <c r="M2" s="345" t="s">
        <v>3762</v>
      </c>
      <c r="N2" s="346" t="s">
        <v>3763</v>
      </c>
      <c r="O2" s="442" t="s">
        <v>3725</v>
      </c>
      <c r="P2" s="348" t="s">
        <v>3771</v>
      </c>
      <c r="Q2" s="577"/>
      <c r="R2" s="573"/>
      <c r="S2" s="575"/>
    </row>
    <row r="3" spans="1:19">
      <c r="A3" s="362"/>
      <c r="B3" s="363"/>
      <c r="C3" s="349"/>
      <c r="D3" s="350"/>
      <c r="E3" s="350"/>
      <c r="F3" s="273">
        <f>C3/12*G3*E3*(1+D3)</f>
        <v>0</v>
      </c>
      <c r="G3" s="356"/>
      <c r="H3" s="332"/>
      <c r="I3" s="359"/>
      <c r="K3" s="435">
        <f>B3</f>
        <v>0</v>
      </c>
      <c r="L3" s="438"/>
      <c r="M3" s="439"/>
      <c r="N3" s="350"/>
      <c r="O3" s="443">
        <f>(L3+M3)*N3</f>
        <v>0</v>
      </c>
      <c r="P3" s="522"/>
      <c r="Q3" s="525" t="e">
        <f>O3/F3</f>
        <v>#DIV/0!</v>
      </c>
      <c r="R3" s="332"/>
      <c r="S3" s="359"/>
    </row>
    <row r="4" spans="1:19">
      <c r="A4" s="364"/>
      <c r="B4" s="365"/>
      <c r="C4" s="351"/>
      <c r="D4" s="352"/>
      <c r="E4" s="352"/>
      <c r="F4" s="266">
        <f t="shared" ref="F4:F11" si="0">C4/12*G4*E4*(1+D4)</f>
        <v>0</v>
      </c>
      <c r="G4" s="357"/>
      <c r="H4" s="333"/>
      <c r="I4" s="360"/>
      <c r="K4" s="436">
        <f t="shared" ref="K4:K11" si="1">B4</f>
        <v>0</v>
      </c>
      <c r="L4" s="353"/>
      <c r="M4" s="440"/>
      <c r="N4" s="352"/>
      <c r="O4" s="444">
        <f t="shared" ref="O4:O11" si="2">(L4+M4)*N4</f>
        <v>0</v>
      </c>
      <c r="P4" s="523"/>
      <c r="Q4" s="526" t="e">
        <f t="shared" ref="Q4:Q11" si="3">O4/F4</f>
        <v>#DIV/0!</v>
      </c>
      <c r="R4" s="333"/>
      <c r="S4" s="360"/>
    </row>
    <row r="5" spans="1:19">
      <c r="A5" s="364"/>
      <c r="B5" s="365"/>
      <c r="C5" s="351"/>
      <c r="D5" s="352"/>
      <c r="E5" s="352"/>
      <c r="F5" s="266">
        <f t="shared" si="0"/>
        <v>0</v>
      </c>
      <c r="G5" s="357"/>
      <c r="H5" s="333"/>
      <c r="I5" s="360"/>
      <c r="K5" s="436">
        <f t="shared" si="1"/>
        <v>0</v>
      </c>
      <c r="L5" s="353"/>
      <c r="M5" s="440"/>
      <c r="N5" s="352"/>
      <c r="O5" s="444">
        <f t="shared" si="2"/>
        <v>0</v>
      </c>
      <c r="P5" s="523"/>
      <c r="Q5" s="526" t="e">
        <f t="shared" si="3"/>
        <v>#DIV/0!</v>
      </c>
      <c r="R5" s="333"/>
      <c r="S5" s="360"/>
    </row>
    <row r="6" spans="1:19">
      <c r="A6" s="364"/>
      <c r="B6" s="365"/>
      <c r="C6" s="351"/>
      <c r="D6" s="352"/>
      <c r="E6" s="352"/>
      <c r="F6" s="266">
        <f t="shared" si="0"/>
        <v>0</v>
      </c>
      <c r="G6" s="357"/>
      <c r="H6" s="333"/>
      <c r="I6" s="360"/>
      <c r="K6" s="436">
        <f t="shared" si="1"/>
        <v>0</v>
      </c>
      <c r="L6" s="353"/>
      <c r="M6" s="440"/>
      <c r="N6" s="352"/>
      <c r="O6" s="444">
        <f t="shared" si="2"/>
        <v>0</v>
      </c>
      <c r="P6" s="523"/>
      <c r="Q6" s="526" t="e">
        <f t="shared" si="3"/>
        <v>#DIV/0!</v>
      </c>
      <c r="R6" s="333"/>
      <c r="S6" s="360"/>
    </row>
    <row r="7" spans="1:19">
      <c r="A7" s="366"/>
      <c r="B7" s="365"/>
      <c r="C7" s="351"/>
      <c r="D7" s="352"/>
      <c r="E7" s="352"/>
      <c r="F7" s="266">
        <f t="shared" si="0"/>
        <v>0</v>
      </c>
      <c r="G7" s="357"/>
      <c r="H7" s="333"/>
      <c r="I7" s="360"/>
      <c r="K7" s="436">
        <f t="shared" si="1"/>
        <v>0</v>
      </c>
      <c r="L7" s="353"/>
      <c r="M7" s="440"/>
      <c r="N7" s="352"/>
      <c r="O7" s="444">
        <f t="shared" si="2"/>
        <v>0</v>
      </c>
      <c r="P7" s="523"/>
      <c r="Q7" s="526" t="e">
        <f t="shared" si="3"/>
        <v>#DIV/0!</v>
      </c>
      <c r="R7" s="333"/>
      <c r="S7" s="360"/>
    </row>
    <row r="8" spans="1:19">
      <c r="A8" s="367"/>
      <c r="B8" s="365"/>
      <c r="C8" s="351"/>
      <c r="D8" s="352"/>
      <c r="E8" s="352"/>
      <c r="F8" s="266">
        <f t="shared" si="0"/>
        <v>0</v>
      </c>
      <c r="G8" s="357"/>
      <c r="H8" s="333"/>
      <c r="I8" s="360"/>
      <c r="K8" s="436">
        <f t="shared" si="1"/>
        <v>0</v>
      </c>
      <c r="L8" s="353"/>
      <c r="M8" s="440"/>
      <c r="N8" s="352"/>
      <c r="O8" s="444">
        <f t="shared" si="2"/>
        <v>0</v>
      </c>
      <c r="P8" s="523"/>
      <c r="Q8" s="526" t="e">
        <f t="shared" si="3"/>
        <v>#DIV/0!</v>
      </c>
      <c r="R8" s="333"/>
      <c r="S8" s="360"/>
    </row>
    <row r="9" spans="1:19">
      <c r="A9" s="368"/>
      <c r="B9" s="365"/>
      <c r="C9" s="351"/>
      <c r="D9" s="352"/>
      <c r="E9" s="352"/>
      <c r="F9" s="266">
        <f t="shared" si="0"/>
        <v>0</v>
      </c>
      <c r="G9" s="357"/>
      <c r="H9" s="333"/>
      <c r="I9" s="360"/>
      <c r="K9" s="436">
        <f t="shared" si="1"/>
        <v>0</v>
      </c>
      <c r="L9" s="353"/>
      <c r="M9" s="440"/>
      <c r="N9" s="352"/>
      <c r="O9" s="444">
        <f t="shared" si="2"/>
        <v>0</v>
      </c>
      <c r="P9" s="523"/>
      <c r="Q9" s="526" t="e">
        <f t="shared" si="3"/>
        <v>#DIV/0!</v>
      </c>
      <c r="R9" s="333"/>
      <c r="S9" s="360"/>
    </row>
    <row r="10" spans="1:19">
      <c r="A10" s="368"/>
      <c r="B10" s="365"/>
      <c r="C10" s="353"/>
      <c r="D10" s="352"/>
      <c r="E10" s="352"/>
      <c r="F10" s="266">
        <f t="shared" si="0"/>
        <v>0</v>
      </c>
      <c r="G10" s="357"/>
      <c r="H10" s="333"/>
      <c r="I10" s="360"/>
      <c r="K10" s="436">
        <f t="shared" si="1"/>
        <v>0</v>
      </c>
      <c r="L10" s="353"/>
      <c r="M10" s="440"/>
      <c r="N10" s="352"/>
      <c r="O10" s="444">
        <f t="shared" si="2"/>
        <v>0</v>
      </c>
      <c r="P10" s="523"/>
      <c r="Q10" s="526" t="e">
        <f t="shared" si="3"/>
        <v>#DIV/0!</v>
      </c>
      <c r="R10" s="333"/>
      <c r="S10" s="360"/>
    </row>
    <row r="11" spans="1:19" ht="15.75" thickBot="1">
      <c r="A11" s="369"/>
      <c r="B11" s="370"/>
      <c r="C11" s="354"/>
      <c r="D11" s="355"/>
      <c r="E11" s="355"/>
      <c r="F11" s="274">
        <f t="shared" si="0"/>
        <v>0</v>
      </c>
      <c r="G11" s="358"/>
      <c r="H11" s="334"/>
      <c r="I11" s="361"/>
      <c r="K11" s="437">
        <f t="shared" si="1"/>
        <v>0</v>
      </c>
      <c r="L11" s="354"/>
      <c r="M11" s="441"/>
      <c r="N11" s="355"/>
      <c r="O11" s="445">
        <f t="shared" si="2"/>
        <v>0</v>
      </c>
      <c r="P11" s="524"/>
      <c r="Q11" s="527" t="e">
        <f t="shared" si="3"/>
        <v>#DIV/0!</v>
      </c>
      <c r="R11" s="334"/>
      <c r="S11" s="361"/>
    </row>
    <row r="12" spans="1:19" ht="15.75" thickBot="1">
      <c r="A12" s="570" t="s">
        <v>2385</v>
      </c>
      <c r="B12" s="571"/>
      <c r="C12" s="339"/>
      <c r="D12" s="340"/>
      <c r="E12" s="341"/>
      <c r="F12" s="342">
        <f>SUM(F3:F11)</f>
        <v>0</v>
      </c>
      <c r="G12" s="343"/>
      <c r="H12" s="338"/>
      <c r="I12" s="337"/>
      <c r="K12" s="434"/>
      <c r="L12" s="339"/>
      <c r="M12" s="340"/>
      <c r="N12" s="341"/>
      <c r="O12" s="446">
        <f>SUM(O3:O11)</f>
        <v>0</v>
      </c>
      <c r="P12" s="521"/>
      <c r="Q12" s="447"/>
      <c r="R12" s="338"/>
      <c r="S12" s="337"/>
    </row>
  </sheetData>
  <sheetProtection selectLockedCells="1"/>
  <mergeCells count="8">
    <mergeCell ref="A1:G1"/>
    <mergeCell ref="A12:B12"/>
    <mergeCell ref="R1:R2"/>
    <mergeCell ref="S1:S2"/>
    <mergeCell ref="Q1:Q2"/>
    <mergeCell ref="H1:H2"/>
    <mergeCell ref="I1:I2"/>
    <mergeCell ref="K1:P1"/>
  </mergeCells>
  <pageMargins left="0.7" right="0.7" top="0.75" bottom="0.75" header="0.3" footer="0.3"/>
  <pageSetup paperSize="5" scale="64" fitToWidth="2" orientation="landscape"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59999389629810485"/>
  </sheetPr>
  <dimension ref="A1:L1784"/>
  <sheetViews>
    <sheetView zoomScale="90" zoomScaleNormal="90" zoomScalePageLayoutView="90" workbookViewId="0">
      <pane ySplit="3" topLeftCell="A4" activePane="bottomLeft" state="frozen"/>
      <selection activeCell="A4" sqref="A4"/>
      <selection pane="bottomLeft" activeCell="C1251" sqref="C1251"/>
    </sheetView>
  </sheetViews>
  <sheetFormatPr defaultColWidth="9.140625" defaultRowHeight="12.75"/>
  <cols>
    <col min="1" max="1" width="18.7109375" style="323" customWidth="1"/>
    <col min="2" max="2" width="27.140625" style="323" customWidth="1"/>
    <col min="3" max="3" width="23.28515625" style="323" customWidth="1"/>
    <col min="4" max="4" width="24.28515625" style="323" customWidth="1"/>
    <col min="5" max="5" width="16" style="324" customWidth="1"/>
    <col min="6" max="6" width="14.7109375" style="324" customWidth="1"/>
    <col min="7" max="7" width="12" style="325" customWidth="1"/>
    <col min="8" max="8" width="17.28515625" style="325" customWidth="1"/>
    <col min="9" max="11" width="9.140625" style="325"/>
    <col min="12" max="12" width="10.28515625" style="299" customWidth="1"/>
    <col min="13" max="16384" width="9.140625" style="299"/>
  </cols>
  <sheetData>
    <row r="1" spans="1:12" s="286" customFormat="1">
      <c r="A1" s="326" t="s">
        <v>1224</v>
      </c>
      <c r="B1" s="327"/>
      <c r="C1" s="327"/>
      <c r="D1" s="327"/>
      <c r="E1" s="327"/>
      <c r="F1" s="327"/>
      <c r="G1" s="327"/>
      <c r="H1" s="327"/>
      <c r="I1" s="327"/>
      <c r="J1" s="327"/>
      <c r="K1" s="327"/>
    </row>
    <row r="2" spans="1:12" s="286" customFormat="1">
      <c r="A2" s="326" t="s">
        <v>1225</v>
      </c>
      <c r="B2" s="327"/>
      <c r="C2" s="327"/>
      <c r="D2" s="327"/>
      <c r="E2" s="327"/>
      <c r="F2" s="327"/>
      <c r="G2" s="327"/>
      <c r="H2" s="327"/>
      <c r="I2" s="327"/>
      <c r="J2" s="327"/>
      <c r="K2" s="327"/>
    </row>
    <row r="3" spans="1:12" s="293" customFormat="1">
      <c r="A3" s="287" t="s">
        <v>2418</v>
      </c>
      <c r="B3" s="288" t="s">
        <v>1226</v>
      </c>
      <c r="C3" s="288" t="s">
        <v>1227</v>
      </c>
      <c r="D3" s="288" t="s">
        <v>1228</v>
      </c>
      <c r="E3" s="289" t="s">
        <v>121</v>
      </c>
      <c r="F3" s="289" t="s">
        <v>122</v>
      </c>
      <c r="G3" s="290" t="s">
        <v>2419</v>
      </c>
      <c r="H3" s="290" t="s">
        <v>2420</v>
      </c>
      <c r="I3" s="291" t="s">
        <v>2421</v>
      </c>
      <c r="J3" s="291" t="s">
        <v>2422</v>
      </c>
      <c r="K3" s="291" t="s">
        <v>2423</v>
      </c>
      <c r="L3" s="292" t="s">
        <v>1229</v>
      </c>
    </row>
    <row r="4" spans="1:12">
      <c r="A4" s="294" t="s">
        <v>1261</v>
      </c>
      <c r="B4" s="294" t="s">
        <v>128</v>
      </c>
      <c r="C4" s="294" t="s">
        <v>1230</v>
      </c>
      <c r="D4" s="295" t="s">
        <v>1231</v>
      </c>
      <c r="E4" s="296">
        <v>42736</v>
      </c>
      <c r="F4" s="296">
        <v>43100</v>
      </c>
      <c r="G4" s="297">
        <v>12</v>
      </c>
      <c r="H4" s="298">
        <v>1</v>
      </c>
      <c r="I4" s="298">
        <v>3</v>
      </c>
      <c r="J4" s="298">
        <v>4</v>
      </c>
      <c r="K4" s="298">
        <v>4</v>
      </c>
      <c r="L4" s="298">
        <v>0</v>
      </c>
    </row>
    <row r="5" spans="1:12">
      <c r="A5" s="294" t="s">
        <v>1262</v>
      </c>
      <c r="B5" s="294" t="s">
        <v>128</v>
      </c>
      <c r="C5" s="294" t="s">
        <v>129</v>
      </c>
      <c r="D5" s="295" t="s">
        <v>1231</v>
      </c>
      <c r="E5" s="296">
        <v>42736</v>
      </c>
      <c r="F5" s="296">
        <v>43100</v>
      </c>
      <c r="G5" s="297">
        <v>25</v>
      </c>
      <c r="H5" s="298">
        <v>3</v>
      </c>
      <c r="I5" s="298">
        <v>6</v>
      </c>
      <c r="J5" s="298">
        <v>10</v>
      </c>
      <c r="K5" s="298">
        <v>6</v>
      </c>
      <c r="L5" s="298">
        <v>0</v>
      </c>
    </row>
    <row r="6" spans="1:12">
      <c r="A6" s="294" t="s">
        <v>1263</v>
      </c>
      <c r="B6" s="294" t="s">
        <v>132</v>
      </c>
      <c r="C6" s="294" t="s">
        <v>1230</v>
      </c>
      <c r="D6" s="295" t="s">
        <v>1231</v>
      </c>
      <c r="E6" s="296">
        <v>42736</v>
      </c>
      <c r="F6" s="296">
        <v>43100</v>
      </c>
      <c r="G6" s="297">
        <v>30</v>
      </c>
      <c r="H6" s="298">
        <v>4</v>
      </c>
      <c r="I6" s="298">
        <v>7</v>
      </c>
      <c r="J6" s="298">
        <v>12</v>
      </c>
      <c r="K6" s="298">
        <v>7</v>
      </c>
      <c r="L6" s="298">
        <v>84</v>
      </c>
    </row>
    <row r="7" spans="1:12">
      <c r="A7" s="294" t="s">
        <v>1264</v>
      </c>
      <c r="B7" s="294" t="s">
        <v>132</v>
      </c>
      <c r="C7" s="294" t="s">
        <v>134</v>
      </c>
      <c r="D7" s="295" t="s">
        <v>1231</v>
      </c>
      <c r="E7" s="296">
        <v>42736</v>
      </c>
      <c r="F7" s="296">
        <v>43100</v>
      </c>
      <c r="G7" s="297">
        <v>70</v>
      </c>
      <c r="H7" s="298">
        <v>10</v>
      </c>
      <c r="I7" s="298">
        <v>17</v>
      </c>
      <c r="J7" s="298">
        <v>28</v>
      </c>
      <c r="K7" s="298">
        <v>15</v>
      </c>
      <c r="L7" s="298">
        <v>190</v>
      </c>
    </row>
    <row r="8" spans="1:12">
      <c r="A8" s="294" t="s">
        <v>1265</v>
      </c>
      <c r="B8" s="294" t="s">
        <v>135</v>
      </c>
      <c r="C8" s="294" t="s">
        <v>1230</v>
      </c>
      <c r="D8" s="295" t="s">
        <v>1231</v>
      </c>
      <c r="E8" s="296">
        <v>42736</v>
      </c>
      <c r="F8" s="296">
        <v>43100</v>
      </c>
      <c r="G8" s="297">
        <v>84</v>
      </c>
      <c r="H8" s="298">
        <v>12</v>
      </c>
      <c r="I8" s="298">
        <v>21</v>
      </c>
      <c r="J8" s="298">
        <v>33</v>
      </c>
      <c r="K8" s="298">
        <v>18</v>
      </c>
      <c r="L8" s="298">
        <v>192</v>
      </c>
    </row>
    <row r="9" spans="1:12">
      <c r="A9" s="294" t="s">
        <v>1266</v>
      </c>
      <c r="B9" s="294" t="s">
        <v>135</v>
      </c>
      <c r="C9" s="294" t="s">
        <v>136</v>
      </c>
      <c r="D9" s="295" t="s">
        <v>1231</v>
      </c>
      <c r="E9" s="296">
        <v>42736</v>
      </c>
      <c r="F9" s="296">
        <v>43100</v>
      </c>
      <c r="G9" s="297">
        <v>57</v>
      </c>
      <c r="H9" s="298">
        <v>8</v>
      </c>
      <c r="I9" s="298">
        <v>14</v>
      </c>
      <c r="J9" s="298">
        <v>22</v>
      </c>
      <c r="K9" s="298">
        <v>13</v>
      </c>
      <c r="L9" s="298">
        <v>180</v>
      </c>
    </row>
    <row r="10" spans="1:12">
      <c r="A10" s="294" t="s">
        <v>1267</v>
      </c>
      <c r="B10" s="294" t="s">
        <v>137</v>
      </c>
      <c r="C10" s="294" t="s">
        <v>138</v>
      </c>
      <c r="D10" s="295" t="s">
        <v>1231</v>
      </c>
      <c r="E10" s="296">
        <v>42736</v>
      </c>
      <c r="F10" s="296">
        <v>43100</v>
      </c>
      <c r="G10" s="297">
        <v>93</v>
      </c>
      <c r="H10" s="298">
        <v>13</v>
      </c>
      <c r="I10" s="298">
        <v>23</v>
      </c>
      <c r="J10" s="298">
        <v>37</v>
      </c>
      <c r="K10" s="298">
        <v>20</v>
      </c>
      <c r="L10" s="298">
        <v>209</v>
      </c>
    </row>
    <row r="11" spans="1:12">
      <c r="A11" s="294" t="s">
        <v>1268</v>
      </c>
      <c r="B11" s="294" t="s">
        <v>139</v>
      </c>
      <c r="C11" s="294" t="s">
        <v>1230</v>
      </c>
      <c r="D11" s="295" t="s">
        <v>1231</v>
      </c>
      <c r="E11" s="296">
        <v>42736</v>
      </c>
      <c r="F11" s="296">
        <v>43100</v>
      </c>
      <c r="G11" s="297">
        <v>128</v>
      </c>
      <c r="H11" s="298">
        <v>19</v>
      </c>
      <c r="I11" s="298">
        <v>32</v>
      </c>
      <c r="J11" s="298">
        <v>51</v>
      </c>
      <c r="K11" s="298">
        <v>26</v>
      </c>
      <c r="L11" s="298">
        <v>405</v>
      </c>
    </row>
    <row r="12" spans="1:12">
      <c r="A12" s="294" t="s">
        <v>1269</v>
      </c>
      <c r="B12" s="294" t="s">
        <v>139</v>
      </c>
      <c r="C12" s="294" t="s">
        <v>140</v>
      </c>
      <c r="D12" s="295" t="s">
        <v>1231</v>
      </c>
      <c r="E12" s="296">
        <v>42736</v>
      </c>
      <c r="F12" s="296">
        <v>43100</v>
      </c>
      <c r="G12" s="297">
        <v>128</v>
      </c>
      <c r="H12" s="298">
        <v>19</v>
      </c>
      <c r="I12" s="298">
        <v>32</v>
      </c>
      <c r="J12" s="298">
        <v>51</v>
      </c>
      <c r="K12" s="298">
        <v>26</v>
      </c>
      <c r="L12" s="298">
        <v>405</v>
      </c>
    </row>
    <row r="13" spans="1:12">
      <c r="A13" s="294" t="s">
        <v>1270</v>
      </c>
      <c r="B13" s="294" t="s">
        <v>141</v>
      </c>
      <c r="C13" s="294" t="s">
        <v>2389</v>
      </c>
      <c r="D13" s="295" t="s">
        <v>1231</v>
      </c>
      <c r="E13" s="296">
        <v>42736</v>
      </c>
      <c r="F13" s="296">
        <v>43100</v>
      </c>
      <c r="G13" s="297">
        <v>121</v>
      </c>
      <c r="H13" s="298">
        <v>18</v>
      </c>
      <c r="I13" s="298">
        <v>30</v>
      </c>
      <c r="J13" s="298">
        <v>48</v>
      </c>
      <c r="K13" s="298">
        <v>25</v>
      </c>
      <c r="L13" s="298">
        <v>279</v>
      </c>
    </row>
    <row r="14" spans="1:12">
      <c r="A14" s="294" t="s">
        <v>1271</v>
      </c>
      <c r="B14" s="294" t="s">
        <v>143</v>
      </c>
      <c r="C14" s="294" t="s">
        <v>144</v>
      </c>
      <c r="D14" s="295" t="s">
        <v>1231</v>
      </c>
      <c r="E14" s="296">
        <v>42736</v>
      </c>
      <c r="F14" s="296">
        <v>43100</v>
      </c>
      <c r="G14" s="297">
        <v>1</v>
      </c>
      <c r="H14" s="298">
        <v>0</v>
      </c>
      <c r="I14" s="298">
        <v>0</v>
      </c>
      <c r="J14" s="298">
        <v>0</v>
      </c>
      <c r="K14" s="298">
        <v>1</v>
      </c>
      <c r="L14" s="298">
        <v>0</v>
      </c>
    </row>
    <row r="15" spans="1:12">
      <c r="A15" s="294" t="s">
        <v>1272</v>
      </c>
      <c r="B15" s="294" t="s">
        <v>145</v>
      </c>
      <c r="C15" s="294" t="s">
        <v>1230</v>
      </c>
      <c r="D15" s="295" t="s">
        <v>1231</v>
      </c>
      <c r="E15" s="296">
        <v>42841</v>
      </c>
      <c r="F15" s="296">
        <v>43083</v>
      </c>
      <c r="G15" s="297">
        <v>14</v>
      </c>
      <c r="H15" s="298">
        <v>2</v>
      </c>
      <c r="I15" s="298">
        <v>3</v>
      </c>
      <c r="J15" s="298">
        <v>5</v>
      </c>
      <c r="K15" s="298">
        <v>4</v>
      </c>
      <c r="L15" s="298">
        <v>37</v>
      </c>
    </row>
    <row r="16" spans="1:12">
      <c r="A16" s="294" t="s">
        <v>1273</v>
      </c>
      <c r="B16" s="294" t="s">
        <v>145</v>
      </c>
      <c r="C16" s="294" t="s">
        <v>1230</v>
      </c>
      <c r="D16" s="295" t="s">
        <v>1232</v>
      </c>
      <c r="E16" s="296">
        <v>43084</v>
      </c>
      <c r="F16" s="296">
        <v>42840</v>
      </c>
      <c r="G16" s="297">
        <v>15</v>
      </c>
      <c r="H16" s="298">
        <v>2</v>
      </c>
      <c r="I16" s="298">
        <v>3</v>
      </c>
      <c r="J16" s="298">
        <v>6</v>
      </c>
      <c r="K16" s="298">
        <v>4</v>
      </c>
      <c r="L16" s="298">
        <v>50</v>
      </c>
    </row>
    <row r="17" spans="1:12">
      <c r="A17" s="294" t="s">
        <v>1274</v>
      </c>
      <c r="B17" s="294" t="s">
        <v>145</v>
      </c>
      <c r="C17" s="294" t="s">
        <v>146</v>
      </c>
      <c r="D17" s="295" t="s">
        <v>1231</v>
      </c>
      <c r="E17" s="296">
        <v>42856</v>
      </c>
      <c r="F17" s="296">
        <v>43069</v>
      </c>
      <c r="G17" s="297">
        <v>87</v>
      </c>
      <c r="H17" s="298">
        <v>13</v>
      </c>
      <c r="I17" s="298">
        <v>21</v>
      </c>
      <c r="J17" s="298">
        <v>34</v>
      </c>
      <c r="K17" s="298">
        <v>19</v>
      </c>
      <c r="L17" s="298">
        <v>203</v>
      </c>
    </row>
    <row r="18" spans="1:12">
      <c r="A18" s="294" t="s">
        <v>1275</v>
      </c>
      <c r="B18" s="294" t="s">
        <v>145</v>
      </c>
      <c r="C18" s="294" t="s">
        <v>146</v>
      </c>
      <c r="D18" s="295" t="s">
        <v>1232</v>
      </c>
      <c r="E18" s="296">
        <v>43070</v>
      </c>
      <c r="F18" s="296">
        <v>42855</v>
      </c>
      <c r="G18" s="297">
        <v>90</v>
      </c>
      <c r="H18" s="298">
        <v>13</v>
      </c>
      <c r="I18" s="298">
        <v>22</v>
      </c>
      <c r="J18" s="298">
        <v>36</v>
      </c>
      <c r="K18" s="298">
        <v>19</v>
      </c>
      <c r="L18" s="298">
        <v>252</v>
      </c>
    </row>
    <row r="19" spans="1:12">
      <c r="A19" s="294" t="s">
        <v>1276</v>
      </c>
      <c r="B19" s="294" t="s">
        <v>147</v>
      </c>
      <c r="C19" s="294" t="s">
        <v>1230</v>
      </c>
      <c r="D19" s="295" t="s">
        <v>1231</v>
      </c>
      <c r="E19" s="296">
        <v>42736</v>
      </c>
      <c r="F19" s="296">
        <v>43100</v>
      </c>
      <c r="G19" s="297">
        <v>88</v>
      </c>
      <c r="H19" s="298">
        <v>13</v>
      </c>
      <c r="I19" s="298">
        <v>22</v>
      </c>
      <c r="J19" s="298">
        <v>35</v>
      </c>
      <c r="K19" s="298">
        <v>18</v>
      </c>
      <c r="L19" s="298">
        <v>175</v>
      </c>
    </row>
    <row r="20" spans="1:12">
      <c r="A20" s="294" t="s">
        <v>1277</v>
      </c>
      <c r="B20" s="294" t="s">
        <v>147</v>
      </c>
      <c r="C20" s="294" t="s">
        <v>148</v>
      </c>
      <c r="D20" s="295" t="s">
        <v>1231</v>
      </c>
      <c r="E20" s="296">
        <v>42736</v>
      </c>
      <c r="F20" s="296">
        <v>43100</v>
      </c>
      <c r="G20" s="297">
        <v>84</v>
      </c>
      <c r="H20" s="298">
        <v>12</v>
      </c>
      <c r="I20" s="298">
        <v>21</v>
      </c>
      <c r="J20" s="298">
        <v>33</v>
      </c>
      <c r="K20" s="298">
        <v>18</v>
      </c>
      <c r="L20" s="298">
        <v>218</v>
      </c>
    </row>
    <row r="21" spans="1:12">
      <c r="A21" s="294" t="s">
        <v>1278</v>
      </c>
      <c r="B21" s="294" t="s">
        <v>147</v>
      </c>
      <c r="C21" s="294" t="s">
        <v>149</v>
      </c>
      <c r="D21" s="295" t="s">
        <v>1231</v>
      </c>
      <c r="E21" s="296">
        <v>42736</v>
      </c>
      <c r="F21" s="296">
        <v>43100</v>
      </c>
      <c r="G21" s="297">
        <v>97</v>
      </c>
      <c r="H21" s="298">
        <v>14</v>
      </c>
      <c r="I21" s="298">
        <v>24</v>
      </c>
      <c r="J21" s="298">
        <v>38</v>
      </c>
      <c r="K21" s="298">
        <v>21</v>
      </c>
      <c r="L21" s="298">
        <v>267</v>
      </c>
    </row>
    <row r="22" spans="1:12">
      <c r="A22" s="294" t="s">
        <v>1279</v>
      </c>
      <c r="B22" s="294" t="s">
        <v>147</v>
      </c>
      <c r="C22" s="294" t="s">
        <v>150</v>
      </c>
      <c r="D22" s="295" t="s">
        <v>1231</v>
      </c>
      <c r="E22" s="296">
        <v>42736</v>
      </c>
      <c r="F22" s="296">
        <v>43100</v>
      </c>
      <c r="G22" s="297">
        <v>79</v>
      </c>
      <c r="H22" s="298">
        <v>11</v>
      </c>
      <c r="I22" s="298">
        <v>19</v>
      </c>
      <c r="J22" s="298">
        <v>31</v>
      </c>
      <c r="K22" s="298">
        <v>18</v>
      </c>
      <c r="L22" s="298">
        <v>182</v>
      </c>
    </row>
    <row r="23" spans="1:12">
      <c r="A23" s="294" t="s">
        <v>1280</v>
      </c>
      <c r="B23" s="294" t="s">
        <v>151</v>
      </c>
      <c r="C23" s="294" t="s">
        <v>1230</v>
      </c>
      <c r="D23" s="295" t="s">
        <v>1231</v>
      </c>
      <c r="E23" s="296">
        <v>42736</v>
      </c>
      <c r="F23" s="296">
        <v>43100</v>
      </c>
      <c r="G23" s="297">
        <v>69</v>
      </c>
      <c r="H23" s="298">
        <v>10</v>
      </c>
      <c r="I23" s="298">
        <v>17</v>
      </c>
      <c r="J23" s="298">
        <v>27</v>
      </c>
      <c r="K23" s="298">
        <v>15</v>
      </c>
      <c r="L23" s="298">
        <v>148</v>
      </c>
    </row>
    <row r="24" spans="1:12">
      <c r="A24" s="294" t="s">
        <v>1281</v>
      </c>
      <c r="B24" s="294" t="s">
        <v>151</v>
      </c>
      <c r="C24" s="294" t="s">
        <v>152</v>
      </c>
      <c r="D24" s="295" t="s">
        <v>1231</v>
      </c>
      <c r="E24" s="296">
        <v>42736</v>
      </c>
      <c r="F24" s="296">
        <v>43100</v>
      </c>
      <c r="G24" s="297">
        <v>69</v>
      </c>
      <c r="H24" s="298">
        <v>10</v>
      </c>
      <c r="I24" s="298">
        <v>17</v>
      </c>
      <c r="J24" s="298">
        <v>27</v>
      </c>
      <c r="K24" s="298">
        <v>15</v>
      </c>
      <c r="L24" s="298">
        <v>148</v>
      </c>
    </row>
    <row r="25" spans="1:12">
      <c r="A25" s="294" t="s">
        <v>1282</v>
      </c>
      <c r="B25" s="294" t="s">
        <v>153</v>
      </c>
      <c r="C25" s="294" t="s">
        <v>154</v>
      </c>
      <c r="D25" s="295" t="s">
        <v>1231</v>
      </c>
      <c r="E25" s="296">
        <v>42736</v>
      </c>
      <c r="F25" s="296">
        <v>43100</v>
      </c>
      <c r="G25" s="297">
        <v>22</v>
      </c>
      <c r="H25" s="298">
        <v>3</v>
      </c>
      <c r="I25" s="298">
        <v>5</v>
      </c>
      <c r="J25" s="298">
        <v>8</v>
      </c>
      <c r="K25" s="298">
        <v>6</v>
      </c>
      <c r="L25" s="298">
        <v>122</v>
      </c>
    </row>
    <row r="26" spans="1:12">
      <c r="A26" s="294" t="s">
        <v>1283</v>
      </c>
      <c r="B26" s="294" t="s">
        <v>155</v>
      </c>
      <c r="C26" s="294" t="s">
        <v>1230</v>
      </c>
      <c r="D26" s="295" t="s">
        <v>1231</v>
      </c>
      <c r="E26" s="296">
        <v>42736</v>
      </c>
      <c r="F26" s="296">
        <v>43100</v>
      </c>
      <c r="G26" s="297">
        <v>82</v>
      </c>
      <c r="H26" s="298">
        <v>12</v>
      </c>
      <c r="I26" s="298">
        <v>20</v>
      </c>
      <c r="J26" s="298">
        <v>32</v>
      </c>
      <c r="K26" s="298">
        <v>18</v>
      </c>
      <c r="L26" s="298">
        <v>139</v>
      </c>
    </row>
    <row r="27" spans="1:12">
      <c r="A27" s="294" t="s">
        <v>1284</v>
      </c>
      <c r="B27" s="294" t="s">
        <v>155</v>
      </c>
      <c r="C27" s="294" t="s">
        <v>156</v>
      </c>
      <c r="D27" s="295" t="s">
        <v>1231</v>
      </c>
      <c r="E27" s="296">
        <v>42736</v>
      </c>
      <c r="F27" s="296">
        <v>43100</v>
      </c>
      <c r="G27" s="297">
        <v>99</v>
      </c>
      <c r="H27" s="298">
        <v>14</v>
      </c>
      <c r="I27" s="298">
        <v>24</v>
      </c>
      <c r="J27" s="298">
        <v>39</v>
      </c>
      <c r="K27" s="298">
        <v>22</v>
      </c>
      <c r="L27" s="298">
        <v>160</v>
      </c>
    </row>
    <row r="28" spans="1:12">
      <c r="A28" s="294" t="s">
        <v>1285</v>
      </c>
      <c r="B28" s="294" t="s">
        <v>155</v>
      </c>
      <c r="C28" s="294" t="s">
        <v>1233</v>
      </c>
      <c r="D28" s="295" t="s">
        <v>1231</v>
      </c>
      <c r="E28" s="296">
        <v>42736</v>
      </c>
      <c r="F28" s="296">
        <v>43100</v>
      </c>
      <c r="G28" s="297">
        <v>100</v>
      </c>
      <c r="H28" s="298">
        <v>15</v>
      </c>
      <c r="I28" s="298">
        <v>25</v>
      </c>
      <c r="J28" s="298">
        <v>40</v>
      </c>
      <c r="K28" s="298">
        <v>20</v>
      </c>
      <c r="L28" s="298">
        <v>282</v>
      </c>
    </row>
    <row r="29" spans="1:12">
      <c r="A29" s="294" t="s">
        <v>1286</v>
      </c>
      <c r="B29" s="294" t="s">
        <v>155</v>
      </c>
      <c r="C29" s="294" t="s">
        <v>157</v>
      </c>
      <c r="D29" s="295" t="s">
        <v>1231</v>
      </c>
      <c r="E29" s="296">
        <v>42736</v>
      </c>
      <c r="F29" s="296">
        <v>43100</v>
      </c>
      <c r="G29" s="297">
        <v>80</v>
      </c>
      <c r="H29" s="298">
        <v>12</v>
      </c>
      <c r="I29" s="298">
        <v>20</v>
      </c>
      <c r="J29" s="298">
        <v>32</v>
      </c>
      <c r="K29" s="298">
        <v>16</v>
      </c>
      <c r="L29" s="298">
        <v>172</v>
      </c>
    </row>
    <row r="30" spans="1:12">
      <c r="A30" s="294" t="s">
        <v>1287</v>
      </c>
      <c r="B30" s="294" t="s">
        <v>155</v>
      </c>
      <c r="C30" s="294" t="s">
        <v>158</v>
      </c>
      <c r="D30" s="295" t="s">
        <v>1231</v>
      </c>
      <c r="E30" s="296">
        <v>42736</v>
      </c>
      <c r="F30" s="296">
        <v>43100</v>
      </c>
      <c r="G30" s="297">
        <v>103</v>
      </c>
      <c r="H30" s="298">
        <v>15</v>
      </c>
      <c r="I30" s="298">
        <v>25</v>
      </c>
      <c r="J30" s="298">
        <v>41</v>
      </c>
      <c r="K30" s="298">
        <v>22</v>
      </c>
      <c r="L30" s="298">
        <v>317</v>
      </c>
    </row>
    <row r="31" spans="1:12">
      <c r="A31" s="294" t="s">
        <v>1288</v>
      </c>
      <c r="B31" s="294" t="s">
        <v>155</v>
      </c>
      <c r="C31" s="294" t="s">
        <v>159</v>
      </c>
      <c r="D31" s="295" t="s">
        <v>1231</v>
      </c>
      <c r="E31" s="296">
        <v>42736</v>
      </c>
      <c r="F31" s="296">
        <v>43100</v>
      </c>
      <c r="G31" s="297">
        <v>82</v>
      </c>
      <c r="H31" s="298">
        <v>12</v>
      </c>
      <c r="I31" s="298">
        <v>20</v>
      </c>
      <c r="J31" s="298">
        <v>32</v>
      </c>
      <c r="K31" s="298">
        <v>18</v>
      </c>
      <c r="L31" s="298">
        <v>139</v>
      </c>
    </row>
    <row r="32" spans="1:12">
      <c r="A32" s="294" t="s">
        <v>1289</v>
      </c>
      <c r="B32" s="294" t="s">
        <v>155</v>
      </c>
      <c r="C32" s="294" t="s">
        <v>160</v>
      </c>
      <c r="D32" s="295" t="s">
        <v>1231</v>
      </c>
      <c r="E32" s="296">
        <v>42736</v>
      </c>
      <c r="F32" s="296">
        <v>43100</v>
      </c>
      <c r="G32" s="297">
        <v>100</v>
      </c>
      <c r="H32" s="298">
        <v>15</v>
      </c>
      <c r="I32" s="298">
        <v>25</v>
      </c>
      <c r="J32" s="298">
        <v>40</v>
      </c>
      <c r="K32" s="298">
        <v>20</v>
      </c>
      <c r="L32" s="298">
        <v>168</v>
      </c>
    </row>
    <row r="33" spans="1:12">
      <c r="A33" s="294" t="s">
        <v>1290</v>
      </c>
      <c r="B33" s="294" t="s">
        <v>155</v>
      </c>
      <c r="C33" s="294" t="s">
        <v>1234</v>
      </c>
      <c r="D33" s="295" t="s">
        <v>1231</v>
      </c>
      <c r="E33" s="296">
        <v>42736</v>
      </c>
      <c r="F33" s="296">
        <v>43100</v>
      </c>
      <c r="G33" s="297">
        <v>100</v>
      </c>
      <c r="H33" s="298">
        <v>15</v>
      </c>
      <c r="I33" s="298">
        <v>25</v>
      </c>
      <c r="J33" s="298">
        <v>40</v>
      </c>
      <c r="K33" s="298">
        <v>20</v>
      </c>
      <c r="L33" s="298">
        <v>219</v>
      </c>
    </row>
    <row r="34" spans="1:12">
      <c r="A34" s="294" t="s">
        <v>1291</v>
      </c>
      <c r="B34" s="294" t="s">
        <v>155</v>
      </c>
      <c r="C34" s="294" t="s">
        <v>162</v>
      </c>
      <c r="D34" s="295" t="s">
        <v>1231</v>
      </c>
      <c r="E34" s="296">
        <v>42736</v>
      </c>
      <c r="F34" s="296">
        <v>43100</v>
      </c>
      <c r="G34" s="297">
        <v>93</v>
      </c>
      <c r="H34" s="298">
        <v>13</v>
      </c>
      <c r="I34" s="298">
        <v>23</v>
      </c>
      <c r="J34" s="298">
        <v>37</v>
      </c>
      <c r="K34" s="298">
        <v>20</v>
      </c>
      <c r="L34" s="298">
        <v>179</v>
      </c>
    </row>
    <row r="35" spans="1:12">
      <c r="A35" s="294" t="s">
        <v>1292</v>
      </c>
      <c r="B35" s="294" t="s">
        <v>155</v>
      </c>
      <c r="C35" s="294" t="s">
        <v>163</v>
      </c>
      <c r="D35" s="295" t="s">
        <v>1231</v>
      </c>
      <c r="E35" s="296">
        <v>42736</v>
      </c>
      <c r="F35" s="296">
        <v>43100</v>
      </c>
      <c r="G35" s="297">
        <v>85</v>
      </c>
      <c r="H35" s="298">
        <v>12</v>
      </c>
      <c r="I35" s="298">
        <v>21</v>
      </c>
      <c r="J35" s="298">
        <v>34</v>
      </c>
      <c r="K35" s="298">
        <v>18</v>
      </c>
      <c r="L35" s="298">
        <v>194</v>
      </c>
    </row>
    <row r="36" spans="1:12">
      <c r="A36" s="294" t="s">
        <v>1293</v>
      </c>
      <c r="B36" s="294" t="s">
        <v>155</v>
      </c>
      <c r="C36" s="294" t="s">
        <v>164</v>
      </c>
      <c r="D36" s="295" t="s">
        <v>1231</v>
      </c>
      <c r="E36" s="296">
        <v>42736</v>
      </c>
      <c r="F36" s="296">
        <v>43100</v>
      </c>
      <c r="G36" s="297">
        <v>106</v>
      </c>
      <c r="H36" s="298">
        <v>15</v>
      </c>
      <c r="I36" s="298">
        <v>26</v>
      </c>
      <c r="J36" s="298">
        <v>42</v>
      </c>
      <c r="K36" s="298">
        <v>23</v>
      </c>
      <c r="L36" s="298">
        <v>172</v>
      </c>
    </row>
    <row r="37" spans="1:12">
      <c r="A37" s="294" t="s">
        <v>1294</v>
      </c>
      <c r="B37" s="294" t="s">
        <v>155</v>
      </c>
      <c r="C37" s="294" t="s">
        <v>165</v>
      </c>
      <c r="D37" s="295" t="s">
        <v>1231</v>
      </c>
      <c r="E37" s="296">
        <v>42736</v>
      </c>
      <c r="F37" s="296">
        <v>43100</v>
      </c>
      <c r="G37" s="297">
        <v>117</v>
      </c>
      <c r="H37" s="298">
        <v>17</v>
      </c>
      <c r="I37" s="298">
        <v>29</v>
      </c>
      <c r="J37" s="298">
        <v>46</v>
      </c>
      <c r="K37" s="298">
        <v>25</v>
      </c>
      <c r="L37" s="298">
        <v>200</v>
      </c>
    </row>
    <row r="38" spans="1:12">
      <c r="A38" s="294" t="s">
        <v>1295</v>
      </c>
      <c r="B38" s="294" t="s">
        <v>155</v>
      </c>
      <c r="C38" s="294" t="s">
        <v>166</v>
      </c>
      <c r="D38" s="295" t="s">
        <v>1231</v>
      </c>
      <c r="E38" s="296">
        <v>42736</v>
      </c>
      <c r="F38" s="296">
        <v>43100</v>
      </c>
      <c r="G38" s="297">
        <v>109</v>
      </c>
      <c r="H38" s="298">
        <v>16</v>
      </c>
      <c r="I38" s="298">
        <v>27</v>
      </c>
      <c r="J38" s="298">
        <v>43</v>
      </c>
      <c r="K38" s="298">
        <v>23</v>
      </c>
      <c r="L38" s="298">
        <v>220</v>
      </c>
    </row>
    <row r="39" spans="1:12">
      <c r="A39" s="294" t="s">
        <v>1296</v>
      </c>
      <c r="B39" s="294" t="s">
        <v>155</v>
      </c>
      <c r="C39" s="294" t="s">
        <v>167</v>
      </c>
      <c r="D39" s="295" t="s">
        <v>1231</v>
      </c>
      <c r="E39" s="296">
        <v>42736</v>
      </c>
      <c r="F39" s="296">
        <v>43100</v>
      </c>
      <c r="G39" s="297">
        <v>86</v>
      </c>
      <c r="H39" s="298">
        <v>12</v>
      </c>
      <c r="I39" s="298">
        <v>21</v>
      </c>
      <c r="J39" s="298">
        <v>34</v>
      </c>
      <c r="K39" s="298">
        <v>19</v>
      </c>
      <c r="L39" s="298">
        <v>156</v>
      </c>
    </row>
    <row r="40" spans="1:12">
      <c r="A40" s="294" t="s">
        <v>1297</v>
      </c>
      <c r="B40" s="294" t="s">
        <v>155</v>
      </c>
      <c r="C40" s="294" t="s">
        <v>168</v>
      </c>
      <c r="D40" s="295" t="s">
        <v>1231</v>
      </c>
      <c r="E40" s="296">
        <v>42736</v>
      </c>
      <c r="F40" s="296">
        <v>43100</v>
      </c>
      <c r="G40" s="297">
        <v>116</v>
      </c>
      <c r="H40" s="298">
        <v>17</v>
      </c>
      <c r="I40" s="298">
        <v>29</v>
      </c>
      <c r="J40" s="298">
        <v>46</v>
      </c>
      <c r="K40" s="298">
        <v>24</v>
      </c>
      <c r="L40" s="298">
        <v>240</v>
      </c>
    </row>
    <row r="41" spans="1:12">
      <c r="A41" s="294" t="s">
        <v>1298</v>
      </c>
      <c r="B41" s="294" t="s">
        <v>169</v>
      </c>
      <c r="C41" s="294" t="s">
        <v>1230</v>
      </c>
      <c r="D41" s="295" t="s">
        <v>1231</v>
      </c>
      <c r="E41" s="296">
        <v>42736</v>
      </c>
      <c r="F41" s="296">
        <v>43100</v>
      </c>
      <c r="G41" s="297">
        <v>99</v>
      </c>
      <c r="H41" s="298">
        <v>14</v>
      </c>
      <c r="I41" s="298">
        <v>24</v>
      </c>
      <c r="J41" s="298">
        <v>39</v>
      </c>
      <c r="K41" s="298">
        <v>22</v>
      </c>
      <c r="L41" s="298">
        <v>232</v>
      </c>
    </row>
    <row r="42" spans="1:12">
      <c r="A42" s="294" t="s">
        <v>1299</v>
      </c>
      <c r="B42" s="294" t="s">
        <v>169</v>
      </c>
      <c r="C42" s="294" t="s">
        <v>170</v>
      </c>
      <c r="D42" s="295" t="s">
        <v>1231</v>
      </c>
      <c r="E42" s="296">
        <v>42736</v>
      </c>
      <c r="F42" s="296">
        <v>43100</v>
      </c>
      <c r="G42" s="297">
        <v>114</v>
      </c>
      <c r="H42" s="298">
        <v>17</v>
      </c>
      <c r="I42" s="298">
        <v>28</v>
      </c>
      <c r="J42" s="298">
        <v>45</v>
      </c>
      <c r="K42" s="298">
        <v>24</v>
      </c>
      <c r="L42" s="298">
        <v>220</v>
      </c>
    </row>
    <row r="43" spans="1:12">
      <c r="A43" s="294" t="s">
        <v>1300</v>
      </c>
      <c r="B43" s="294" t="s">
        <v>169</v>
      </c>
      <c r="C43" s="294" t="s">
        <v>171</v>
      </c>
      <c r="D43" s="295" t="s">
        <v>1231</v>
      </c>
      <c r="E43" s="296">
        <v>42736</v>
      </c>
      <c r="F43" s="296">
        <v>43100</v>
      </c>
      <c r="G43" s="297">
        <v>99</v>
      </c>
      <c r="H43" s="298">
        <v>14</v>
      </c>
      <c r="I43" s="298">
        <v>24</v>
      </c>
      <c r="J43" s="298">
        <v>39</v>
      </c>
      <c r="K43" s="298">
        <v>22</v>
      </c>
      <c r="L43" s="298">
        <v>232</v>
      </c>
    </row>
    <row r="44" spans="1:12">
      <c r="A44" s="294" t="s">
        <v>1301</v>
      </c>
      <c r="B44" s="294" t="s">
        <v>169</v>
      </c>
      <c r="C44" s="294" t="s">
        <v>172</v>
      </c>
      <c r="D44" s="295" t="s">
        <v>1231</v>
      </c>
      <c r="E44" s="296">
        <v>42736</v>
      </c>
      <c r="F44" s="296">
        <v>43100</v>
      </c>
      <c r="G44" s="297">
        <v>117</v>
      </c>
      <c r="H44" s="298">
        <v>17</v>
      </c>
      <c r="I44" s="298">
        <v>29</v>
      </c>
      <c r="J44" s="298">
        <v>46</v>
      </c>
      <c r="K44" s="298">
        <v>25</v>
      </c>
      <c r="L44" s="298">
        <v>195</v>
      </c>
    </row>
    <row r="45" spans="1:12">
      <c r="A45" s="294" t="s">
        <v>1302</v>
      </c>
      <c r="B45" s="294" t="s">
        <v>169</v>
      </c>
      <c r="C45" s="294" t="s">
        <v>173</v>
      </c>
      <c r="D45" s="295" t="s">
        <v>1231</v>
      </c>
      <c r="E45" s="296">
        <v>42736</v>
      </c>
      <c r="F45" s="296">
        <v>43100</v>
      </c>
      <c r="G45" s="297">
        <v>117</v>
      </c>
      <c r="H45" s="298">
        <v>17</v>
      </c>
      <c r="I45" s="298">
        <v>29</v>
      </c>
      <c r="J45" s="298">
        <v>46</v>
      </c>
      <c r="K45" s="298">
        <v>25</v>
      </c>
      <c r="L45" s="298">
        <v>226</v>
      </c>
    </row>
    <row r="46" spans="1:12">
      <c r="A46" s="294" t="s">
        <v>1303</v>
      </c>
      <c r="B46" s="294" t="s">
        <v>169</v>
      </c>
      <c r="C46" s="294" t="s">
        <v>174</v>
      </c>
      <c r="D46" s="295" t="s">
        <v>1231</v>
      </c>
      <c r="E46" s="296">
        <v>42736</v>
      </c>
      <c r="F46" s="296">
        <v>43100</v>
      </c>
      <c r="G46" s="297">
        <v>96</v>
      </c>
      <c r="H46" s="298">
        <v>14</v>
      </c>
      <c r="I46" s="298">
        <v>24</v>
      </c>
      <c r="J46" s="298">
        <v>38</v>
      </c>
      <c r="K46" s="298">
        <v>20</v>
      </c>
      <c r="L46" s="298">
        <v>232</v>
      </c>
    </row>
    <row r="47" spans="1:12">
      <c r="A47" s="294" t="s">
        <v>1304</v>
      </c>
      <c r="B47" s="294" t="s">
        <v>175</v>
      </c>
      <c r="C47" s="294" t="s">
        <v>1230</v>
      </c>
      <c r="D47" s="295" t="s">
        <v>1231</v>
      </c>
      <c r="E47" s="296">
        <v>42736</v>
      </c>
      <c r="F47" s="296">
        <v>43100</v>
      </c>
      <c r="G47" s="297">
        <v>61</v>
      </c>
      <c r="H47" s="298">
        <v>9</v>
      </c>
      <c r="I47" s="298">
        <v>15</v>
      </c>
      <c r="J47" s="298">
        <v>24</v>
      </c>
      <c r="K47" s="298">
        <v>13</v>
      </c>
      <c r="L47" s="298">
        <v>98</v>
      </c>
    </row>
    <row r="48" spans="1:12">
      <c r="A48" s="294" t="s">
        <v>1305</v>
      </c>
      <c r="B48" s="294" t="s">
        <v>175</v>
      </c>
      <c r="C48" s="294" t="s">
        <v>176</v>
      </c>
      <c r="D48" s="295" t="s">
        <v>1231</v>
      </c>
      <c r="E48" s="296">
        <v>42736</v>
      </c>
      <c r="F48" s="296">
        <v>43100</v>
      </c>
      <c r="G48" s="297">
        <v>87</v>
      </c>
      <c r="H48" s="298">
        <v>13</v>
      </c>
      <c r="I48" s="298">
        <v>21</v>
      </c>
      <c r="J48" s="298">
        <v>34</v>
      </c>
      <c r="K48" s="298">
        <v>19</v>
      </c>
      <c r="L48" s="298">
        <v>246</v>
      </c>
    </row>
    <row r="49" spans="1:12">
      <c r="A49" s="294" t="s">
        <v>1306</v>
      </c>
      <c r="B49" s="294" t="s">
        <v>175</v>
      </c>
      <c r="C49" s="294" t="s">
        <v>177</v>
      </c>
      <c r="D49" s="295" t="s">
        <v>1231</v>
      </c>
      <c r="E49" s="296">
        <v>42736</v>
      </c>
      <c r="F49" s="296">
        <v>43100</v>
      </c>
      <c r="G49" s="297">
        <v>68</v>
      </c>
      <c r="H49" s="298">
        <v>10</v>
      </c>
      <c r="I49" s="298">
        <v>17</v>
      </c>
      <c r="J49" s="298">
        <v>27</v>
      </c>
      <c r="K49" s="298">
        <v>14</v>
      </c>
      <c r="L49" s="298">
        <v>125</v>
      </c>
    </row>
    <row r="50" spans="1:12">
      <c r="A50" s="294" t="s">
        <v>1307</v>
      </c>
      <c r="B50" s="294" t="s">
        <v>175</v>
      </c>
      <c r="C50" s="294" t="s">
        <v>178</v>
      </c>
      <c r="D50" s="295" t="s">
        <v>1231</v>
      </c>
      <c r="E50" s="296">
        <v>42736</v>
      </c>
      <c r="F50" s="296">
        <v>43100</v>
      </c>
      <c r="G50" s="297">
        <v>63</v>
      </c>
      <c r="H50" s="298">
        <v>9</v>
      </c>
      <c r="I50" s="298">
        <v>15</v>
      </c>
      <c r="J50" s="298">
        <v>25</v>
      </c>
      <c r="K50" s="298">
        <v>14</v>
      </c>
      <c r="L50" s="298">
        <v>128</v>
      </c>
    </row>
    <row r="51" spans="1:12">
      <c r="A51" s="294" t="s">
        <v>1308</v>
      </c>
      <c r="B51" s="294" t="s">
        <v>179</v>
      </c>
      <c r="C51" s="294" t="s">
        <v>1230</v>
      </c>
      <c r="D51" s="295" t="s">
        <v>1231</v>
      </c>
      <c r="E51" s="296">
        <v>42736</v>
      </c>
      <c r="F51" s="296">
        <v>43100</v>
      </c>
      <c r="G51" s="297">
        <v>99</v>
      </c>
      <c r="H51" s="298">
        <v>14</v>
      </c>
      <c r="I51" s="298">
        <v>24</v>
      </c>
      <c r="J51" s="298">
        <v>39</v>
      </c>
      <c r="K51" s="298">
        <v>22</v>
      </c>
      <c r="L51" s="298">
        <v>176</v>
      </c>
    </row>
    <row r="52" spans="1:12">
      <c r="A52" s="294" t="s">
        <v>1309</v>
      </c>
      <c r="B52" s="294" t="s">
        <v>179</v>
      </c>
      <c r="C52" s="294" t="s">
        <v>180</v>
      </c>
      <c r="D52" s="295" t="s">
        <v>1231</v>
      </c>
      <c r="E52" s="296">
        <v>42736</v>
      </c>
      <c r="F52" s="296">
        <v>43100</v>
      </c>
      <c r="G52" s="297">
        <v>81</v>
      </c>
      <c r="H52" s="298">
        <v>12</v>
      </c>
      <c r="I52" s="298">
        <v>20</v>
      </c>
      <c r="J52" s="298">
        <v>32</v>
      </c>
      <c r="K52" s="298">
        <v>17</v>
      </c>
      <c r="L52" s="298">
        <v>159</v>
      </c>
    </row>
    <row r="53" spans="1:12">
      <c r="A53" s="294" t="s">
        <v>1310</v>
      </c>
      <c r="B53" s="294" t="s">
        <v>179</v>
      </c>
      <c r="C53" s="294" t="s">
        <v>181</v>
      </c>
      <c r="D53" s="295" t="s">
        <v>1231</v>
      </c>
      <c r="E53" s="296">
        <v>42842</v>
      </c>
      <c r="F53" s="296">
        <v>43053</v>
      </c>
      <c r="G53" s="297">
        <v>108</v>
      </c>
      <c r="H53" s="298">
        <v>16</v>
      </c>
      <c r="I53" s="298">
        <v>27</v>
      </c>
      <c r="J53" s="298">
        <v>43</v>
      </c>
      <c r="K53" s="298">
        <v>22</v>
      </c>
      <c r="L53" s="298">
        <v>213</v>
      </c>
    </row>
    <row r="54" spans="1:12">
      <c r="A54" s="294" t="s">
        <v>1311</v>
      </c>
      <c r="B54" s="294" t="s">
        <v>179</v>
      </c>
      <c r="C54" s="294" t="s">
        <v>181</v>
      </c>
      <c r="D54" s="295" t="s">
        <v>1232</v>
      </c>
      <c r="E54" s="296">
        <v>43054</v>
      </c>
      <c r="F54" s="296">
        <v>42841</v>
      </c>
      <c r="G54" s="297">
        <v>113</v>
      </c>
      <c r="H54" s="298">
        <v>16</v>
      </c>
      <c r="I54" s="298">
        <v>28</v>
      </c>
      <c r="J54" s="298">
        <v>45</v>
      </c>
      <c r="K54" s="298">
        <v>24</v>
      </c>
      <c r="L54" s="298">
        <v>276</v>
      </c>
    </row>
    <row r="55" spans="1:12">
      <c r="A55" s="294" t="s">
        <v>1312</v>
      </c>
      <c r="B55" s="294" t="s">
        <v>179</v>
      </c>
      <c r="C55" s="294" t="s">
        <v>182</v>
      </c>
      <c r="D55" s="295" t="s">
        <v>1231</v>
      </c>
      <c r="E55" s="296">
        <v>42736</v>
      </c>
      <c r="F55" s="296">
        <v>43100</v>
      </c>
      <c r="G55" s="297">
        <v>95</v>
      </c>
      <c r="H55" s="298">
        <v>14</v>
      </c>
      <c r="I55" s="298">
        <v>23</v>
      </c>
      <c r="J55" s="298">
        <v>38</v>
      </c>
      <c r="K55" s="298">
        <v>20</v>
      </c>
      <c r="L55" s="298">
        <v>187</v>
      </c>
    </row>
    <row r="56" spans="1:12">
      <c r="A56" s="294" t="s">
        <v>1313</v>
      </c>
      <c r="B56" s="294" t="s">
        <v>179</v>
      </c>
      <c r="C56" s="294" t="s">
        <v>183</v>
      </c>
      <c r="D56" s="295" t="s">
        <v>1231</v>
      </c>
      <c r="E56" s="296">
        <v>42736</v>
      </c>
      <c r="F56" s="296">
        <v>43100</v>
      </c>
      <c r="G56" s="297">
        <v>120</v>
      </c>
      <c r="H56" s="298">
        <v>18</v>
      </c>
      <c r="I56" s="298">
        <v>30</v>
      </c>
      <c r="J56" s="298">
        <v>48</v>
      </c>
      <c r="K56" s="298">
        <v>24</v>
      </c>
      <c r="L56" s="298">
        <v>318</v>
      </c>
    </row>
    <row r="57" spans="1:12">
      <c r="A57" s="294" t="s">
        <v>1314</v>
      </c>
      <c r="B57" s="294" t="s">
        <v>184</v>
      </c>
      <c r="C57" s="294" t="s">
        <v>185</v>
      </c>
      <c r="D57" s="295" t="s">
        <v>1231</v>
      </c>
      <c r="E57" s="296">
        <v>42736</v>
      </c>
      <c r="F57" s="296">
        <v>43100</v>
      </c>
      <c r="G57" s="297">
        <v>92</v>
      </c>
      <c r="H57" s="298">
        <v>13</v>
      </c>
      <c r="I57" s="298">
        <v>23</v>
      </c>
      <c r="J57" s="298">
        <v>36</v>
      </c>
      <c r="K57" s="298">
        <v>20</v>
      </c>
      <c r="L57" s="298">
        <v>255</v>
      </c>
    </row>
    <row r="58" spans="1:12">
      <c r="A58" s="294" t="s">
        <v>1315</v>
      </c>
      <c r="B58" s="294" t="s">
        <v>184</v>
      </c>
      <c r="C58" s="294" t="s">
        <v>2390</v>
      </c>
      <c r="D58" s="295" t="s">
        <v>1231</v>
      </c>
      <c r="E58" s="296">
        <v>42736</v>
      </c>
      <c r="F58" s="296">
        <v>43100</v>
      </c>
      <c r="G58" s="297">
        <v>92</v>
      </c>
      <c r="H58" s="298">
        <v>13</v>
      </c>
      <c r="I58" s="298">
        <v>23</v>
      </c>
      <c r="J58" s="298">
        <v>36</v>
      </c>
      <c r="K58" s="298">
        <v>20</v>
      </c>
      <c r="L58" s="298">
        <v>255</v>
      </c>
    </row>
    <row r="59" spans="1:12">
      <c r="A59" s="294" t="s">
        <v>1316</v>
      </c>
      <c r="B59" s="294" t="s">
        <v>186</v>
      </c>
      <c r="C59" s="294" t="s">
        <v>1230</v>
      </c>
      <c r="D59" s="295" t="s">
        <v>1231</v>
      </c>
      <c r="E59" s="296">
        <v>42736</v>
      </c>
      <c r="F59" s="296">
        <v>43100</v>
      </c>
      <c r="G59" s="297">
        <v>54</v>
      </c>
      <c r="H59" s="298">
        <v>8</v>
      </c>
      <c r="I59" s="298">
        <v>13</v>
      </c>
      <c r="J59" s="298">
        <v>21</v>
      </c>
      <c r="K59" s="298">
        <v>12</v>
      </c>
      <c r="L59" s="298">
        <v>73</v>
      </c>
    </row>
    <row r="60" spans="1:12">
      <c r="A60" s="294" t="s">
        <v>1317</v>
      </c>
      <c r="B60" s="294" t="s">
        <v>186</v>
      </c>
      <c r="C60" s="294" t="s">
        <v>187</v>
      </c>
      <c r="D60" s="295" t="s">
        <v>1231</v>
      </c>
      <c r="E60" s="296">
        <v>42736</v>
      </c>
      <c r="F60" s="296">
        <v>43100</v>
      </c>
      <c r="G60" s="297">
        <v>54</v>
      </c>
      <c r="H60" s="298">
        <v>8</v>
      </c>
      <c r="I60" s="298">
        <v>13</v>
      </c>
      <c r="J60" s="298">
        <v>21</v>
      </c>
      <c r="K60" s="298">
        <v>12</v>
      </c>
      <c r="L60" s="298">
        <v>100</v>
      </c>
    </row>
    <row r="61" spans="1:12">
      <c r="A61" s="294" t="s">
        <v>1318</v>
      </c>
      <c r="B61" s="294" t="s">
        <v>186</v>
      </c>
      <c r="C61" s="294" t="s">
        <v>188</v>
      </c>
      <c r="D61" s="295" t="s">
        <v>1231</v>
      </c>
      <c r="E61" s="296">
        <v>42736</v>
      </c>
      <c r="F61" s="296">
        <v>43100</v>
      </c>
      <c r="G61" s="297">
        <v>68</v>
      </c>
      <c r="H61" s="298">
        <v>10</v>
      </c>
      <c r="I61" s="298">
        <v>17</v>
      </c>
      <c r="J61" s="298">
        <v>27</v>
      </c>
      <c r="K61" s="298">
        <v>14</v>
      </c>
      <c r="L61" s="298">
        <v>200</v>
      </c>
    </row>
    <row r="62" spans="1:12">
      <c r="A62" s="294" t="s">
        <v>1319</v>
      </c>
      <c r="B62" s="294" t="s">
        <v>186</v>
      </c>
      <c r="C62" s="294" t="s">
        <v>189</v>
      </c>
      <c r="D62" s="295" t="s">
        <v>1231</v>
      </c>
      <c r="E62" s="296">
        <v>42736</v>
      </c>
      <c r="F62" s="296">
        <v>43100</v>
      </c>
      <c r="G62" s="297">
        <v>52</v>
      </c>
      <c r="H62" s="298">
        <v>7</v>
      </c>
      <c r="I62" s="298">
        <v>13</v>
      </c>
      <c r="J62" s="298">
        <v>20</v>
      </c>
      <c r="K62" s="298">
        <v>12</v>
      </c>
      <c r="L62" s="298">
        <v>105</v>
      </c>
    </row>
    <row r="63" spans="1:12">
      <c r="A63" s="294" t="s">
        <v>1320</v>
      </c>
      <c r="B63" s="294" t="s">
        <v>190</v>
      </c>
      <c r="C63" s="294" t="s">
        <v>191</v>
      </c>
      <c r="D63" s="295" t="s">
        <v>1231</v>
      </c>
      <c r="E63" s="296">
        <v>42841</v>
      </c>
      <c r="F63" s="296">
        <v>43083</v>
      </c>
      <c r="G63" s="297">
        <v>96</v>
      </c>
      <c r="H63" s="298">
        <v>14</v>
      </c>
      <c r="I63" s="298">
        <v>24</v>
      </c>
      <c r="J63" s="298">
        <v>38</v>
      </c>
      <c r="K63" s="298">
        <v>20</v>
      </c>
      <c r="L63" s="298">
        <v>178</v>
      </c>
    </row>
    <row r="64" spans="1:12">
      <c r="A64" s="294" t="s">
        <v>1321</v>
      </c>
      <c r="B64" s="294" t="s">
        <v>190</v>
      </c>
      <c r="C64" s="294" t="s">
        <v>191</v>
      </c>
      <c r="D64" s="295" t="s">
        <v>1232</v>
      </c>
      <c r="E64" s="296">
        <v>43084</v>
      </c>
      <c r="F64" s="296">
        <v>42840</v>
      </c>
      <c r="G64" s="297">
        <v>105</v>
      </c>
      <c r="H64" s="298">
        <v>15</v>
      </c>
      <c r="I64" s="298">
        <v>26</v>
      </c>
      <c r="J64" s="298">
        <v>42</v>
      </c>
      <c r="K64" s="298">
        <v>22</v>
      </c>
      <c r="L64" s="298">
        <v>287</v>
      </c>
    </row>
    <row r="65" spans="1:12">
      <c r="A65" s="294" t="s">
        <v>1322</v>
      </c>
      <c r="B65" s="294" t="s">
        <v>192</v>
      </c>
      <c r="C65" s="294" t="s">
        <v>1230</v>
      </c>
      <c r="D65" s="295" t="s">
        <v>1231</v>
      </c>
      <c r="E65" s="296">
        <v>42736</v>
      </c>
      <c r="F65" s="296">
        <v>43100</v>
      </c>
      <c r="G65" s="297">
        <v>63</v>
      </c>
      <c r="H65" s="298">
        <v>9</v>
      </c>
      <c r="I65" s="298">
        <v>15</v>
      </c>
      <c r="J65" s="298">
        <v>25</v>
      </c>
      <c r="K65" s="298">
        <v>14</v>
      </c>
      <c r="L65" s="298">
        <v>190</v>
      </c>
    </row>
    <row r="66" spans="1:12">
      <c r="A66" s="294" t="s">
        <v>1323</v>
      </c>
      <c r="B66" s="294" t="s">
        <v>192</v>
      </c>
      <c r="C66" s="294" t="s">
        <v>193</v>
      </c>
      <c r="D66" s="295" t="s">
        <v>1231</v>
      </c>
      <c r="E66" s="296">
        <v>42736</v>
      </c>
      <c r="F66" s="296">
        <v>43100</v>
      </c>
      <c r="G66" s="297">
        <v>63</v>
      </c>
      <c r="H66" s="298">
        <v>9</v>
      </c>
      <c r="I66" s="298">
        <v>15</v>
      </c>
      <c r="J66" s="298">
        <v>25</v>
      </c>
      <c r="K66" s="298">
        <v>14</v>
      </c>
      <c r="L66" s="298">
        <v>190</v>
      </c>
    </row>
    <row r="67" spans="1:12">
      <c r="A67" s="294" t="s">
        <v>1324</v>
      </c>
      <c r="B67" s="294" t="s">
        <v>194</v>
      </c>
      <c r="C67" s="294" t="s">
        <v>1230</v>
      </c>
      <c r="D67" s="295" t="s">
        <v>1231</v>
      </c>
      <c r="E67" s="296">
        <v>42736</v>
      </c>
      <c r="F67" s="296">
        <v>43100</v>
      </c>
      <c r="G67" s="297">
        <v>56</v>
      </c>
      <c r="H67" s="298">
        <v>8</v>
      </c>
      <c r="I67" s="298">
        <v>14</v>
      </c>
      <c r="J67" s="298">
        <v>22</v>
      </c>
      <c r="K67" s="298">
        <v>12</v>
      </c>
      <c r="L67" s="298">
        <v>85</v>
      </c>
    </row>
    <row r="68" spans="1:12">
      <c r="A68" s="294" t="s">
        <v>1325</v>
      </c>
      <c r="B68" s="294" t="s">
        <v>194</v>
      </c>
      <c r="C68" s="294" t="s">
        <v>195</v>
      </c>
      <c r="D68" s="295" t="s">
        <v>1231</v>
      </c>
      <c r="E68" s="296">
        <v>42736</v>
      </c>
      <c r="F68" s="296">
        <v>43100</v>
      </c>
      <c r="G68" s="297">
        <v>83</v>
      </c>
      <c r="H68" s="298">
        <v>12</v>
      </c>
      <c r="I68" s="298">
        <v>20</v>
      </c>
      <c r="J68" s="298">
        <v>33</v>
      </c>
      <c r="K68" s="298">
        <v>18</v>
      </c>
      <c r="L68" s="298">
        <v>199</v>
      </c>
    </row>
    <row r="69" spans="1:12">
      <c r="A69" s="294" t="s">
        <v>1326</v>
      </c>
      <c r="B69" s="294" t="s">
        <v>194</v>
      </c>
      <c r="C69" s="294" t="s">
        <v>196</v>
      </c>
      <c r="D69" s="295" t="s">
        <v>1231</v>
      </c>
      <c r="E69" s="296">
        <v>42736</v>
      </c>
      <c r="F69" s="296">
        <v>43100</v>
      </c>
      <c r="G69" s="297">
        <v>72</v>
      </c>
      <c r="H69" s="298">
        <v>10</v>
      </c>
      <c r="I69" s="298">
        <v>18</v>
      </c>
      <c r="J69" s="298">
        <v>28</v>
      </c>
      <c r="K69" s="298">
        <v>16</v>
      </c>
      <c r="L69" s="298">
        <v>135</v>
      </c>
    </row>
    <row r="70" spans="1:12">
      <c r="A70" s="294" t="s">
        <v>1327</v>
      </c>
      <c r="B70" s="294" t="s">
        <v>194</v>
      </c>
      <c r="C70" s="294" t="s">
        <v>197</v>
      </c>
      <c r="D70" s="295" t="s">
        <v>1231</v>
      </c>
      <c r="E70" s="296">
        <v>42736</v>
      </c>
      <c r="F70" s="296">
        <v>43100</v>
      </c>
      <c r="G70" s="297">
        <v>107</v>
      </c>
      <c r="H70" s="298">
        <v>16</v>
      </c>
      <c r="I70" s="298">
        <v>26</v>
      </c>
      <c r="J70" s="298">
        <v>42</v>
      </c>
      <c r="K70" s="298">
        <v>23</v>
      </c>
      <c r="L70" s="298">
        <v>181</v>
      </c>
    </row>
    <row r="71" spans="1:12">
      <c r="A71" s="294" t="s">
        <v>1328</v>
      </c>
      <c r="B71" s="294" t="s">
        <v>194</v>
      </c>
      <c r="C71" s="294" t="s">
        <v>198</v>
      </c>
      <c r="D71" s="295" t="s">
        <v>1231</v>
      </c>
      <c r="E71" s="296">
        <v>42736</v>
      </c>
      <c r="F71" s="296">
        <v>43100</v>
      </c>
      <c r="G71" s="297">
        <v>107</v>
      </c>
      <c r="H71" s="298">
        <v>16</v>
      </c>
      <c r="I71" s="298">
        <v>26</v>
      </c>
      <c r="J71" s="298">
        <v>42</v>
      </c>
      <c r="K71" s="298">
        <v>23</v>
      </c>
      <c r="L71" s="298">
        <v>181</v>
      </c>
    </row>
    <row r="72" spans="1:12">
      <c r="A72" s="294" t="s">
        <v>1329</v>
      </c>
      <c r="B72" s="294" t="s">
        <v>194</v>
      </c>
      <c r="C72" s="294" t="s">
        <v>199</v>
      </c>
      <c r="D72" s="295" t="s">
        <v>1231</v>
      </c>
      <c r="E72" s="296">
        <v>42736</v>
      </c>
      <c r="F72" s="296">
        <v>43100</v>
      </c>
      <c r="G72" s="297">
        <v>63</v>
      </c>
      <c r="H72" s="298">
        <v>9</v>
      </c>
      <c r="I72" s="298">
        <v>15</v>
      </c>
      <c r="J72" s="298">
        <v>25</v>
      </c>
      <c r="K72" s="298">
        <v>14</v>
      </c>
      <c r="L72" s="298">
        <v>119</v>
      </c>
    </row>
    <row r="73" spans="1:12">
      <c r="A73" s="294" t="s">
        <v>1330</v>
      </c>
      <c r="B73" s="294" t="s">
        <v>194</v>
      </c>
      <c r="C73" s="294" t="s">
        <v>200</v>
      </c>
      <c r="D73" s="295" t="s">
        <v>1231</v>
      </c>
      <c r="E73" s="296">
        <v>42736</v>
      </c>
      <c r="F73" s="296">
        <v>43100</v>
      </c>
      <c r="G73" s="297">
        <v>59</v>
      </c>
      <c r="H73" s="298">
        <v>8</v>
      </c>
      <c r="I73" s="298">
        <v>14</v>
      </c>
      <c r="J73" s="298">
        <v>23</v>
      </c>
      <c r="K73" s="298">
        <v>14</v>
      </c>
      <c r="L73" s="298">
        <v>147</v>
      </c>
    </row>
    <row r="74" spans="1:12">
      <c r="A74" s="294" t="s">
        <v>1331</v>
      </c>
      <c r="B74" s="294" t="s">
        <v>194</v>
      </c>
      <c r="C74" s="294" t="s">
        <v>201</v>
      </c>
      <c r="D74" s="295" t="s">
        <v>1231</v>
      </c>
      <c r="E74" s="296">
        <v>42736</v>
      </c>
      <c r="F74" s="296">
        <v>43100</v>
      </c>
      <c r="G74" s="297">
        <v>64</v>
      </c>
      <c r="H74" s="298">
        <v>9</v>
      </c>
      <c r="I74" s="298">
        <v>16</v>
      </c>
      <c r="J74" s="298">
        <v>25</v>
      </c>
      <c r="K74" s="298">
        <v>14</v>
      </c>
      <c r="L74" s="298">
        <v>116</v>
      </c>
    </row>
    <row r="75" spans="1:12">
      <c r="A75" s="294" t="s">
        <v>1332</v>
      </c>
      <c r="B75" s="294" t="s">
        <v>194</v>
      </c>
      <c r="C75" s="294" t="s">
        <v>202</v>
      </c>
      <c r="D75" s="295" t="s">
        <v>1231</v>
      </c>
      <c r="E75" s="296">
        <v>42736</v>
      </c>
      <c r="F75" s="296">
        <v>43100</v>
      </c>
      <c r="G75" s="297">
        <v>107</v>
      </c>
      <c r="H75" s="298">
        <v>16</v>
      </c>
      <c r="I75" s="298">
        <v>26</v>
      </c>
      <c r="J75" s="298">
        <v>42</v>
      </c>
      <c r="K75" s="298">
        <v>23</v>
      </c>
      <c r="L75" s="298">
        <v>181</v>
      </c>
    </row>
    <row r="76" spans="1:12">
      <c r="A76" s="294" t="s">
        <v>1333</v>
      </c>
      <c r="B76" s="294" t="s">
        <v>203</v>
      </c>
      <c r="C76" s="294" t="s">
        <v>1230</v>
      </c>
      <c r="D76" s="295" t="s">
        <v>1231</v>
      </c>
      <c r="E76" s="296">
        <v>42736</v>
      </c>
      <c r="F76" s="296">
        <v>43100</v>
      </c>
      <c r="G76" s="297">
        <v>69</v>
      </c>
      <c r="H76" s="298">
        <v>10</v>
      </c>
      <c r="I76" s="298">
        <v>17</v>
      </c>
      <c r="J76" s="298">
        <v>27</v>
      </c>
      <c r="K76" s="298">
        <v>15</v>
      </c>
      <c r="L76" s="298">
        <v>138</v>
      </c>
    </row>
    <row r="77" spans="1:12">
      <c r="A77" s="294" t="s">
        <v>1334</v>
      </c>
      <c r="B77" s="294" t="s">
        <v>203</v>
      </c>
      <c r="C77" s="294" t="s">
        <v>204</v>
      </c>
      <c r="D77" s="295" t="s">
        <v>1231</v>
      </c>
      <c r="E77" s="296">
        <v>42736</v>
      </c>
      <c r="F77" s="296">
        <v>43100</v>
      </c>
      <c r="G77" s="297">
        <v>69</v>
      </c>
      <c r="H77" s="298">
        <v>10</v>
      </c>
      <c r="I77" s="298">
        <v>17</v>
      </c>
      <c r="J77" s="298">
        <v>27</v>
      </c>
      <c r="K77" s="298">
        <v>15</v>
      </c>
      <c r="L77" s="298">
        <v>138</v>
      </c>
    </row>
    <row r="78" spans="1:12">
      <c r="A78" s="294" t="s">
        <v>1335</v>
      </c>
      <c r="B78" s="294" t="s">
        <v>203</v>
      </c>
      <c r="C78" s="294" t="s">
        <v>205</v>
      </c>
      <c r="D78" s="295" t="s">
        <v>1231</v>
      </c>
      <c r="E78" s="296">
        <v>42736</v>
      </c>
      <c r="F78" s="296">
        <v>43100</v>
      </c>
      <c r="G78" s="297">
        <v>70</v>
      </c>
      <c r="H78" s="298">
        <v>10</v>
      </c>
      <c r="I78" s="298">
        <v>17</v>
      </c>
      <c r="J78" s="298">
        <v>28</v>
      </c>
      <c r="K78" s="298">
        <v>15</v>
      </c>
      <c r="L78" s="298">
        <v>149</v>
      </c>
    </row>
    <row r="79" spans="1:12">
      <c r="A79" s="294" t="s">
        <v>1336</v>
      </c>
      <c r="B79" s="294" t="s">
        <v>203</v>
      </c>
      <c r="C79" s="294" t="s">
        <v>1235</v>
      </c>
      <c r="D79" s="295" t="s">
        <v>1231</v>
      </c>
      <c r="E79" s="296">
        <v>42736</v>
      </c>
      <c r="F79" s="296">
        <v>43100</v>
      </c>
      <c r="G79" s="297">
        <v>75</v>
      </c>
      <c r="H79" s="298">
        <v>11</v>
      </c>
      <c r="I79" s="298">
        <v>18</v>
      </c>
      <c r="J79" s="298">
        <v>30</v>
      </c>
      <c r="K79" s="298">
        <v>16</v>
      </c>
      <c r="L79" s="298">
        <v>152</v>
      </c>
    </row>
    <row r="80" spans="1:12">
      <c r="A80" s="294" t="s">
        <v>1337</v>
      </c>
      <c r="B80" s="294" t="s">
        <v>203</v>
      </c>
      <c r="C80" s="294" t="s">
        <v>206</v>
      </c>
      <c r="D80" s="295" t="s">
        <v>1231</v>
      </c>
      <c r="E80" s="296">
        <v>42736</v>
      </c>
      <c r="F80" s="296">
        <v>43100</v>
      </c>
      <c r="G80" s="297">
        <v>75</v>
      </c>
      <c r="H80" s="298">
        <v>11</v>
      </c>
      <c r="I80" s="298">
        <v>18</v>
      </c>
      <c r="J80" s="298">
        <v>30</v>
      </c>
      <c r="K80" s="298">
        <v>16</v>
      </c>
      <c r="L80" s="298">
        <v>174</v>
      </c>
    </row>
    <row r="81" spans="1:12">
      <c r="A81" s="294" t="s">
        <v>1338</v>
      </c>
      <c r="B81" s="294" t="s">
        <v>207</v>
      </c>
      <c r="C81" s="294" t="s">
        <v>1230</v>
      </c>
      <c r="D81" s="295" t="s">
        <v>1231</v>
      </c>
      <c r="E81" s="296">
        <v>42736</v>
      </c>
      <c r="F81" s="296">
        <v>43100</v>
      </c>
      <c r="G81" s="297">
        <v>51</v>
      </c>
      <c r="H81" s="298">
        <v>7</v>
      </c>
      <c r="I81" s="298">
        <v>12</v>
      </c>
      <c r="J81" s="298">
        <v>20</v>
      </c>
      <c r="K81" s="298">
        <v>12</v>
      </c>
      <c r="L81" s="298">
        <v>80</v>
      </c>
    </row>
    <row r="82" spans="1:12">
      <c r="A82" s="294" t="s">
        <v>1339</v>
      </c>
      <c r="B82" s="294" t="s">
        <v>207</v>
      </c>
      <c r="C82" s="294" t="s">
        <v>208</v>
      </c>
      <c r="D82" s="295" t="s">
        <v>1231</v>
      </c>
      <c r="E82" s="296">
        <v>42736</v>
      </c>
      <c r="F82" s="296">
        <v>43100</v>
      </c>
      <c r="G82" s="297">
        <v>64</v>
      </c>
      <c r="H82" s="298">
        <v>9</v>
      </c>
      <c r="I82" s="298">
        <v>16</v>
      </c>
      <c r="J82" s="298">
        <v>25</v>
      </c>
      <c r="K82" s="298">
        <v>14</v>
      </c>
      <c r="L82" s="298">
        <v>134</v>
      </c>
    </row>
    <row r="83" spans="1:12">
      <c r="A83" s="294" t="s">
        <v>1340</v>
      </c>
      <c r="B83" s="294" t="s">
        <v>209</v>
      </c>
      <c r="C83" s="294" t="s">
        <v>210</v>
      </c>
      <c r="D83" s="295" t="s">
        <v>1231</v>
      </c>
      <c r="E83" s="296">
        <v>42826</v>
      </c>
      <c r="F83" s="296">
        <v>43069</v>
      </c>
      <c r="G83" s="297">
        <v>144</v>
      </c>
      <c r="H83" s="298">
        <v>21</v>
      </c>
      <c r="I83" s="298">
        <v>36</v>
      </c>
      <c r="J83" s="298">
        <v>57</v>
      </c>
      <c r="K83" s="298">
        <v>30</v>
      </c>
      <c r="L83" s="298">
        <v>445</v>
      </c>
    </row>
    <row r="84" spans="1:12">
      <c r="A84" s="294" t="s">
        <v>1341</v>
      </c>
      <c r="B84" s="294" t="s">
        <v>209</v>
      </c>
      <c r="C84" s="294" t="s">
        <v>210</v>
      </c>
      <c r="D84" s="295" t="s">
        <v>1232</v>
      </c>
      <c r="E84" s="296">
        <v>43070</v>
      </c>
      <c r="F84" s="296">
        <v>42825</v>
      </c>
      <c r="G84" s="297">
        <v>138</v>
      </c>
      <c r="H84" s="298">
        <v>20</v>
      </c>
      <c r="I84" s="298">
        <v>34</v>
      </c>
      <c r="J84" s="298">
        <v>55</v>
      </c>
      <c r="K84" s="298">
        <v>29</v>
      </c>
      <c r="L84" s="298">
        <v>365</v>
      </c>
    </row>
    <row r="85" spans="1:12">
      <c r="A85" s="294" t="s">
        <v>1342</v>
      </c>
      <c r="B85" s="294" t="s">
        <v>211</v>
      </c>
      <c r="C85" s="294" t="s">
        <v>212</v>
      </c>
      <c r="D85" s="295" t="s">
        <v>1231</v>
      </c>
      <c r="E85" s="296">
        <v>42736</v>
      </c>
      <c r="F85" s="296">
        <v>43100</v>
      </c>
      <c r="G85" s="297">
        <v>84</v>
      </c>
      <c r="H85" s="298">
        <v>12</v>
      </c>
      <c r="I85" s="298">
        <v>21</v>
      </c>
      <c r="J85" s="298">
        <v>33</v>
      </c>
      <c r="K85" s="298">
        <v>18</v>
      </c>
      <c r="L85" s="298">
        <v>280</v>
      </c>
    </row>
    <row r="86" spans="1:12">
      <c r="A86" s="294" t="s">
        <v>1343</v>
      </c>
      <c r="B86" s="294" t="s">
        <v>213</v>
      </c>
      <c r="C86" s="294" t="s">
        <v>1230</v>
      </c>
      <c r="D86" s="295" t="s">
        <v>1231</v>
      </c>
      <c r="E86" s="296">
        <v>42736</v>
      </c>
      <c r="F86" s="296">
        <v>43100</v>
      </c>
      <c r="G86" s="297">
        <v>40</v>
      </c>
      <c r="H86" s="298">
        <v>6</v>
      </c>
      <c r="I86" s="298">
        <v>10</v>
      </c>
      <c r="J86" s="298">
        <v>16</v>
      </c>
      <c r="K86" s="298">
        <v>8</v>
      </c>
      <c r="L86" s="298">
        <v>77</v>
      </c>
    </row>
    <row r="87" spans="1:12">
      <c r="A87" s="294" t="s">
        <v>1344</v>
      </c>
      <c r="B87" s="294" t="s">
        <v>213</v>
      </c>
      <c r="C87" s="294" t="s">
        <v>214</v>
      </c>
      <c r="D87" s="295" t="s">
        <v>1231</v>
      </c>
      <c r="E87" s="296">
        <v>42736</v>
      </c>
      <c r="F87" s="296">
        <v>43100</v>
      </c>
      <c r="G87" s="297">
        <v>37</v>
      </c>
      <c r="H87" s="298">
        <v>5</v>
      </c>
      <c r="I87" s="298">
        <v>9</v>
      </c>
      <c r="J87" s="298">
        <v>14</v>
      </c>
      <c r="K87" s="298">
        <v>9</v>
      </c>
      <c r="L87" s="298">
        <v>85</v>
      </c>
    </row>
    <row r="88" spans="1:12">
      <c r="A88" s="294" t="s">
        <v>1345</v>
      </c>
      <c r="B88" s="294" t="s">
        <v>213</v>
      </c>
      <c r="C88" s="294" t="s">
        <v>215</v>
      </c>
      <c r="D88" s="295" t="s">
        <v>1231</v>
      </c>
      <c r="E88" s="296">
        <v>42736</v>
      </c>
      <c r="F88" s="296">
        <v>43100</v>
      </c>
      <c r="G88" s="297">
        <v>64</v>
      </c>
      <c r="H88" s="298">
        <v>9</v>
      </c>
      <c r="I88" s="298">
        <v>16</v>
      </c>
      <c r="J88" s="298">
        <v>25</v>
      </c>
      <c r="K88" s="298">
        <v>14</v>
      </c>
      <c r="L88" s="298">
        <v>140</v>
      </c>
    </row>
    <row r="89" spans="1:12">
      <c r="A89" s="294" t="s">
        <v>1346</v>
      </c>
      <c r="B89" s="294" t="s">
        <v>213</v>
      </c>
      <c r="C89" s="294" t="s">
        <v>2391</v>
      </c>
      <c r="D89" s="295" t="s">
        <v>1231</v>
      </c>
      <c r="E89" s="296">
        <v>42736</v>
      </c>
      <c r="F89" s="296">
        <v>43100</v>
      </c>
      <c r="G89" s="297">
        <v>45</v>
      </c>
      <c r="H89" s="298">
        <v>6</v>
      </c>
      <c r="I89" s="298">
        <v>11</v>
      </c>
      <c r="J89" s="298">
        <v>18</v>
      </c>
      <c r="K89" s="298">
        <v>10</v>
      </c>
      <c r="L89" s="298">
        <v>88</v>
      </c>
    </row>
    <row r="90" spans="1:12">
      <c r="A90" s="294" t="s">
        <v>1347</v>
      </c>
      <c r="B90" s="294" t="s">
        <v>213</v>
      </c>
      <c r="C90" s="294" t="s">
        <v>216</v>
      </c>
      <c r="D90" s="295" t="s">
        <v>1231</v>
      </c>
      <c r="E90" s="296">
        <v>42736</v>
      </c>
      <c r="F90" s="296">
        <v>43100</v>
      </c>
      <c r="G90" s="297">
        <v>62</v>
      </c>
      <c r="H90" s="298">
        <v>9</v>
      </c>
      <c r="I90" s="298">
        <v>15</v>
      </c>
      <c r="J90" s="298">
        <v>24</v>
      </c>
      <c r="K90" s="298">
        <v>14</v>
      </c>
      <c r="L90" s="298">
        <v>135</v>
      </c>
    </row>
    <row r="91" spans="1:12">
      <c r="A91" s="294" t="s">
        <v>1348</v>
      </c>
      <c r="B91" s="294" t="s">
        <v>213</v>
      </c>
      <c r="C91" s="294" t="s">
        <v>2424</v>
      </c>
      <c r="D91" s="295" t="s">
        <v>1231</v>
      </c>
      <c r="E91" s="296">
        <v>42736</v>
      </c>
      <c r="F91" s="296">
        <v>43100</v>
      </c>
      <c r="G91" s="297">
        <v>45</v>
      </c>
      <c r="H91" s="298">
        <v>6</v>
      </c>
      <c r="I91" s="298">
        <v>11</v>
      </c>
      <c r="J91" s="298">
        <v>18</v>
      </c>
      <c r="K91" s="298">
        <v>10</v>
      </c>
      <c r="L91" s="298">
        <v>81</v>
      </c>
    </row>
    <row r="92" spans="1:12">
      <c r="A92" s="294" t="s">
        <v>1349</v>
      </c>
      <c r="B92" s="294" t="s">
        <v>217</v>
      </c>
      <c r="C92" s="294" t="s">
        <v>1230</v>
      </c>
      <c r="D92" s="295" t="s">
        <v>1231</v>
      </c>
      <c r="E92" s="296">
        <v>42736</v>
      </c>
      <c r="F92" s="296">
        <v>43100</v>
      </c>
      <c r="G92" s="297">
        <v>54</v>
      </c>
      <c r="H92" s="298">
        <v>8</v>
      </c>
      <c r="I92" s="298">
        <v>13</v>
      </c>
      <c r="J92" s="298">
        <v>21</v>
      </c>
      <c r="K92" s="298">
        <v>12</v>
      </c>
      <c r="L92" s="298">
        <v>115</v>
      </c>
    </row>
    <row r="93" spans="1:12">
      <c r="A93" s="294" t="s">
        <v>1350</v>
      </c>
      <c r="B93" s="294" t="s">
        <v>217</v>
      </c>
      <c r="C93" s="294" t="s">
        <v>218</v>
      </c>
      <c r="D93" s="295" t="s">
        <v>1231</v>
      </c>
      <c r="E93" s="296">
        <v>42736</v>
      </c>
      <c r="F93" s="296">
        <v>43100</v>
      </c>
      <c r="G93" s="297">
        <v>54</v>
      </c>
      <c r="H93" s="298">
        <v>8</v>
      </c>
      <c r="I93" s="298">
        <v>13</v>
      </c>
      <c r="J93" s="298">
        <v>21</v>
      </c>
      <c r="K93" s="298">
        <v>12</v>
      </c>
      <c r="L93" s="298">
        <v>115</v>
      </c>
    </row>
    <row r="94" spans="1:12">
      <c r="A94" s="294" t="s">
        <v>1351</v>
      </c>
      <c r="B94" s="294" t="s">
        <v>219</v>
      </c>
      <c r="C94" s="294" t="s">
        <v>1230</v>
      </c>
      <c r="D94" s="295" t="s">
        <v>1231</v>
      </c>
      <c r="E94" s="296">
        <v>42736</v>
      </c>
      <c r="F94" s="296">
        <v>43100</v>
      </c>
      <c r="G94" s="297">
        <v>57</v>
      </c>
      <c r="H94" s="298">
        <v>8</v>
      </c>
      <c r="I94" s="298">
        <v>14</v>
      </c>
      <c r="J94" s="298">
        <v>22</v>
      </c>
      <c r="K94" s="298">
        <v>13</v>
      </c>
      <c r="L94" s="298">
        <v>138</v>
      </c>
    </row>
    <row r="95" spans="1:12">
      <c r="A95" s="294" t="s">
        <v>1352</v>
      </c>
      <c r="B95" s="294" t="s">
        <v>219</v>
      </c>
      <c r="C95" s="294" t="s">
        <v>220</v>
      </c>
      <c r="D95" s="295" t="s">
        <v>1231</v>
      </c>
      <c r="E95" s="296">
        <v>42736</v>
      </c>
      <c r="F95" s="296">
        <v>43100</v>
      </c>
      <c r="G95" s="297">
        <v>51</v>
      </c>
      <c r="H95" s="298">
        <v>7</v>
      </c>
      <c r="I95" s="298">
        <v>12</v>
      </c>
      <c r="J95" s="298">
        <v>20</v>
      </c>
      <c r="K95" s="298">
        <v>12</v>
      </c>
      <c r="L95" s="298">
        <v>117</v>
      </c>
    </row>
    <row r="96" spans="1:12">
      <c r="A96" s="294" t="s">
        <v>1353</v>
      </c>
      <c r="B96" s="294" t="s">
        <v>219</v>
      </c>
      <c r="C96" s="294" t="s">
        <v>221</v>
      </c>
      <c r="D96" s="295" t="s">
        <v>1231</v>
      </c>
      <c r="E96" s="296">
        <v>42826</v>
      </c>
      <c r="F96" s="296">
        <v>42947</v>
      </c>
      <c r="G96" s="297">
        <v>60</v>
      </c>
      <c r="H96" s="298">
        <v>9</v>
      </c>
      <c r="I96" s="298">
        <v>15</v>
      </c>
      <c r="J96" s="298">
        <v>24</v>
      </c>
      <c r="K96" s="298">
        <v>12</v>
      </c>
      <c r="L96" s="298">
        <v>166</v>
      </c>
    </row>
    <row r="97" spans="1:12">
      <c r="A97" s="294" t="s">
        <v>1354</v>
      </c>
      <c r="B97" s="294" t="s">
        <v>219</v>
      </c>
      <c r="C97" s="294" t="s">
        <v>221</v>
      </c>
      <c r="D97" s="295" t="s">
        <v>1232</v>
      </c>
      <c r="E97" s="296">
        <v>42948</v>
      </c>
      <c r="F97" s="296">
        <v>42825</v>
      </c>
      <c r="G97" s="297">
        <v>57</v>
      </c>
      <c r="H97" s="298">
        <v>8</v>
      </c>
      <c r="I97" s="298">
        <v>14</v>
      </c>
      <c r="J97" s="298">
        <v>22</v>
      </c>
      <c r="K97" s="298">
        <v>13</v>
      </c>
      <c r="L97" s="298">
        <v>123</v>
      </c>
    </row>
    <row r="98" spans="1:12">
      <c r="A98" s="294" t="s">
        <v>1355</v>
      </c>
      <c r="B98" s="294" t="s">
        <v>219</v>
      </c>
      <c r="C98" s="294" t="s">
        <v>222</v>
      </c>
      <c r="D98" s="295" t="s">
        <v>1231</v>
      </c>
      <c r="E98" s="296">
        <v>42736</v>
      </c>
      <c r="F98" s="296">
        <v>43100</v>
      </c>
      <c r="G98" s="297">
        <v>66</v>
      </c>
      <c r="H98" s="298">
        <v>9</v>
      </c>
      <c r="I98" s="298">
        <v>16</v>
      </c>
      <c r="J98" s="298">
        <v>26</v>
      </c>
      <c r="K98" s="298">
        <v>15</v>
      </c>
      <c r="L98" s="298">
        <v>161</v>
      </c>
    </row>
    <row r="99" spans="1:12">
      <c r="A99" s="294" t="s">
        <v>1356</v>
      </c>
      <c r="B99" s="294" t="s">
        <v>219</v>
      </c>
      <c r="C99" s="294" t="s">
        <v>223</v>
      </c>
      <c r="D99" s="295" t="s">
        <v>1231</v>
      </c>
      <c r="E99" s="296">
        <v>42736</v>
      </c>
      <c r="F99" s="296">
        <v>43100</v>
      </c>
      <c r="G99" s="297">
        <v>49</v>
      </c>
      <c r="H99" s="298">
        <v>7</v>
      </c>
      <c r="I99" s="298">
        <v>12</v>
      </c>
      <c r="J99" s="298">
        <v>19</v>
      </c>
      <c r="K99" s="298">
        <v>11</v>
      </c>
      <c r="L99" s="298">
        <v>91</v>
      </c>
    </row>
    <row r="100" spans="1:12">
      <c r="A100" s="294" t="s">
        <v>1357</v>
      </c>
      <c r="B100" s="294" t="s">
        <v>224</v>
      </c>
      <c r="C100" s="294" t="s">
        <v>1230</v>
      </c>
      <c r="D100" s="295" t="s">
        <v>1231</v>
      </c>
      <c r="E100" s="296">
        <v>42736</v>
      </c>
      <c r="F100" s="296">
        <v>43100</v>
      </c>
      <c r="G100" s="297">
        <v>98</v>
      </c>
      <c r="H100" s="298">
        <v>14</v>
      </c>
      <c r="I100" s="298">
        <v>24</v>
      </c>
      <c r="J100" s="298">
        <v>39</v>
      </c>
      <c r="K100" s="298">
        <v>21</v>
      </c>
      <c r="L100" s="298">
        <v>177</v>
      </c>
    </row>
    <row r="101" spans="1:12">
      <c r="A101" s="294" t="s">
        <v>1358</v>
      </c>
      <c r="B101" s="294" t="s">
        <v>224</v>
      </c>
      <c r="C101" s="294" t="s">
        <v>225</v>
      </c>
      <c r="D101" s="295" t="s">
        <v>1231</v>
      </c>
      <c r="E101" s="296">
        <v>42736</v>
      </c>
      <c r="F101" s="296">
        <v>43100</v>
      </c>
      <c r="G101" s="297">
        <v>57</v>
      </c>
      <c r="H101" s="298">
        <v>8</v>
      </c>
      <c r="I101" s="298">
        <v>14</v>
      </c>
      <c r="J101" s="298">
        <v>22</v>
      </c>
      <c r="K101" s="298">
        <v>13</v>
      </c>
      <c r="L101" s="298">
        <v>128</v>
      </c>
    </row>
    <row r="102" spans="1:12">
      <c r="A102" s="294" t="s">
        <v>1359</v>
      </c>
      <c r="B102" s="294" t="s">
        <v>224</v>
      </c>
      <c r="C102" s="294" t="s">
        <v>226</v>
      </c>
      <c r="D102" s="295" t="s">
        <v>1231</v>
      </c>
      <c r="E102" s="296">
        <v>42736</v>
      </c>
      <c r="F102" s="296">
        <v>43100</v>
      </c>
      <c r="G102" s="297">
        <v>51</v>
      </c>
      <c r="H102" s="298">
        <v>7</v>
      </c>
      <c r="I102" s="298">
        <v>12</v>
      </c>
      <c r="J102" s="298">
        <v>20</v>
      </c>
      <c r="K102" s="298">
        <v>12</v>
      </c>
      <c r="L102" s="298">
        <v>117</v>
      </c>
    </row>
    <row r="103" spans="1:12">
      <c r="A103" s="294" t="s">
        <v>1360</v>
      </c>
      <c r="B103" s="294" t="s">
        <v>224</v>
      </c>
      <c r="C103" s="294" t="s">
        <v>227</v>
      </c>
      <c r="D103" s="295" t="s">
        <v>1231</v>
      </c>
      <c r="E103" s="296">
        <v>42736</v>
      </c>
      <c r="F103" s="296">
        <v>43100</v>
      </c>
      <c r="G103" s="297">
        <v>93</v>
      </c>
      <c r="H103" s="298">
        <v>13</v>
      </c>
      <c r="I103" s="298">
        <v>23</v>
      </c>
      <c r="J103" s="298">
        <v>37</v>
      </c>
      <c r="K103" s="298">
        <v>20</v>
      </c>
      <c r="L103" s="298">
        <v>227</v>
      </c>
    </row>
    <row r="104" spans="1:12">
      <c r="A104" s="294" t="s">
        <v>1361</v>
      </c>
      <c r="B104" s="294" t="s">
        <v>224</v>
      </c>
      <c r="C104" s="294" t="s">
        <v>228</v>
      </c>
      <c r="D104" s="295" t="s">
        <v>1231</v>
      </c>
      <c r="E104" s="296">
        <v>42736</v>
      </c>
      <c r="F104" s="296">
        <v>43100</v>
      </c>
      <c r="G104" s="297">
        <v>86</v>
      </c>
      <c r="H104" s="298">
        <v>12</v>
      </c>
      <c r="I104" s="298">
        <v>21</v>
      </c>
      <c r="J104" s="298">
        <v>34</v>
      </c>
      <c r="K104" s="298">
        <v>19</v>
      </c>
      <c r="L104" s="298">
        <v>210</v>
      </c>
    </row>
    <row r="105" spans="1:12">
      <c r="A105" s="294" t="s">
        <v>1362</v>
      </c>
      <c r="B105" s="294" t="s">
        <v>224</v>
      </c>
      <c r="C105" s="294" t="s">
        <v>229</v>
      </c>
      <c r="D105" s="295" t="s">
        <v>1231</v>
      </c>
      <c r="E105" s="296">
        <v>42736</v>
      </c>
      <c r="F105" s="296">
        <v>43100</v>
      </c>
      <c r="G105" s="297">
        <v>73</v>
      </c>
      <c r="H105" s="298">
        <v>10</v>
      </c>
      <c r="I105" s="298">
        <v>18</v>
      </c>
      <c r="J105" s="298">
        <v>29</v>
      </c>
      <c r="K105" s="298">
        <v>16</v>
      </c>
      <c r="L105" s="298">
        <v>116</v>
      </c>
    </row>
    <row r="106" spans="1:12">
      <c r="A106" s="294" t="s">
        <v>1363</v>
      </c>
      <c r="B106" s="294" t="s">
        <v>224</v>
      </c>
      <c r="C106" s="294" t="s">
        <v>230</v>
      </c>
      <c r="D106" s="295" t="s">
        <v>1231</v>
      </c>
      <c r="E106" s="296">
        <v>42736</v>
      </c>
      <c r="F106" s="296">
        <v>43100</v>
      </c>
      <c r="G106" s="297">
        <v>99</v>
      </c>
      <c r="H106" s="298">
        <v>14</v>
      </c>
      <c r="I106" s="298">
        <v>24</v>
      </c>
      <c r="J106" s="298">
        <v>39</v>
      </c>
      <c r="K106" s="298">
        <v>22</v>
      </c>
      <c r="L106" s="298">
        <v>194</v>
      </c>
    </row>
    <row r="107" spans="1:12">
      <c r="A107" s="294" t="s">
        <v>1364</v>
      </c>
      <c r="B107" s="294" t="s">
        <v>224</v>
      </c>
      <c r="C107" s="294" t="s">
        <v>231</v>
      </c>
      <c r="D107" s="295" t="s">
        <v>1231</v>
      </c>
      <c r="E107" s="296">
        <v>42736</v>
      </c>
      <c r="F107" s="296">
        <v>43100</v>
      </c>
      <c r="G107" s="297">
        <v>66</v>
      </c>
      <c r="H107" s="298">
        <v>9</v>
      </c>
      <c r="I107" s="298">
        <v>16</v>
      </c>
      <c r="J107" s="298">
        <v>26</v>
      </c>
      <c r="K107" s="298">
        <v>15</v>
      </c>
      <c r="L107" s="298">
        <v>155</v>
      </c>
    </row>
    <row r="108" spans="1:12">
      <c r="A108" s="294" t="s">
        <v>1365</v>
      </c>
      <c r="B108" s="294" t="s">
        <v>224</v>
      </c>
      <c r="C108" s="294" t="s">
        <v>232</v>
      </c>
      <c r="D108" s="295" t="s">
        <v>1231</v>
      </c>
      <c r="E108" s="296">
        <v>42736</v>
      </c>
      <c r="F108" s="296">
        <v>43100</v>
      </c>
      <c r="G108" s="297">
        <v>72</v>
      </c>
      <c r="H108" s="298">
        <v>10</v>
      </c>
      <c r="I108" s="298">
        <v>18</v>
      </c>
      <c r="J108" s="298">
        <v>28</v>
      </c>
      <c r="K108" s="298">
        <v>16</v>
      </c>
      <c r="L108" s="298">
        <v>199</v>
      </c>
    </row>
    <row r="109" spans="1:12">
      <c r="A109" s="294" t="s">
        <v>1366</v>
      </c>
      <c r="B109" s="294" t="s">
        <v>224</v>
      </c>
      <c r="C109" s="294" t="s">
        <v>233</v>
      </c>
      <c r="D109" s="295" t="s">
        <v>1231</v>
      </c>
      <c r="E109" s="296">
        <v>42736</v>
      </c>
      <c r="F109" s="296">
        <v>43100</v>
      </c>
      <c r="G109" s="297">
        <v>77</v>
      </c>
      <c r="H109" s="298">
        <v>11</v>
      </c>
      <c r="I109" s="298">
        <v>19</v>
      </c>
      <c r="J109" s="298">
        <v>30</v>
      </c>
      <c r="K109" s="298">
        <v>17</v>
      </c>
      <c r="L109" s="298">
        <v>144</v>
      </c>
    </row>
    <row r="110" spans="1:12">
      <c r="A110" s="294" t="s">
        <v>1254</v>
      </c>
      <c r="B110" s="294" t="s">
        <v>224</v>
      </c>
      <c r="C110" s="294" t="s">
        <v>234</v>
      </c>
      <c r="D110" s="295" t="s">
        <v>1231</v>
      </c>
      <c r="E110" s="296">
        <v>42736</v>
      </c>
      <c r="F110" s="296">
        <v>43100</v>
      </c>
      <c r="G110" s="297">
        <v>44</v>
      </c>
      <c r="H110" s="298">
        <v>6</v>
      </c>
      <c r="I110" s="298">
        <v>11</v>
      </c>
      <c r="J110" s="298">
        <v>17</v>
      </c>
      <c r="K110" s="298">
        <v>10</v>
      </c>
      <c r="L110" s="298">
        <v>108</v>
      </c>
    </row>
    <row r="111" spans="1:12">
      <c r="A111" s="294" t="s">
        <v>1367</v>
      </c>
      <c r="B111" s="294" t="s">
        <v>224</v>
      </c>
      <c r="C111" s="294" t="s">
        <v>235</v>
      </c>
      <c r="D111" s="295" t="s">
        <v>1231</v>
      </c>
      <c r="E111" s="296">
        <v>42736</v>
      </c>
      <c r="F111" s="296">
        <v>43100</v>
      </c>
      <c r="G111" s="297">
        <v>70</v>
      </c>
      <c r="H111" s="298">
        <v>10</v>
      </c>
      <c r="I111" s="298">
        <v>17</v>
      </c>
      <c r="J111" s="298">
        <v>28</v>
      </c>
      <c r="K111" s="298">
        <v>15</v>
      </c>
      <c r="L111" s="298">
        <v>199</v>
      </c>
    </row>
    <row r="112" spans="1:12">
      <c r="A112" s="294" t="s">
        <v>1368</v>
      </c>
      <c r="B112" s="294" t="s">
        <v>224</v>
      </c>
      <c r="C112" s="294" t="s">
        <v>236</v>
      </c>
      <c r="D112" s="295" t="s">
        <v>1231</v>
      </c>
      <c r="E112" s="296">
        <v>42736</v>
      </c>
      <c r="F112" s="296">
        <v>43100</v>
      </c>
      <c r="G112" s="297">
        <v>118</v>
      </c>
      <c r="H112" s="298">
        <v>17</v>
      </c>
      <c r="I112" s="298">
        <v>29</v>
      </c>
      <c r="J112" s="298">
        <v>47</v>
      </c>
      <c r="K112" s="298">
        <v>25</v>
      </c>
      <c r="L112" s="298">
        <v>361</v>
      </c>
    </row>
    <row r="113" spans="1:12">
      <c r="A113" s="294" t="s">
        <v>1369</v>
      </c>
      <c r="B113" s="294" t="s">
        <v>224</v>
      </c>
      <c r="C113" s="294" t="s">
        <v>237</v>
      </c>
      <c r="D113" s="295" t="s">
        <v>1231</v>
      </c>
      <c r="E113" s="296">
        <v>42736</v>
      </c>
      <c r="F113" s="296">
        <v>43100</v>
      </c>
      <c r="G113" s="297">
        <v>91</v>
      </c>
      <c r="H113" s="298">
        <v>13</v>
      </c>
      <c r="I113" s="298">
        <v>22</v>
      </c>
      <c r="J113" s="298">
        <v>36</v>
      </c>
      <c r="K113" s="298">
        <v>20</v>
      </c>
      <c r="L113" s="298">
        <v>201</v>
      </c>
    </row>
    <row r="114" spans="1:12">
      <c r="A114" s="294" t="s">
        <v>1370</v>
      </c>
      <c r="B114" s="294" t="s">
        <v>224</v>
      </c>
      <c r="C114" s="294" t="s">
        <v>238</v>
      </c>
      <c r="D114" s="295" t="s">
        <v>1231</v>
      </c>
      <c r="E114" s="296">
        <v>42736</v>
      </c>
      <c r="F114" s="296">
        <v>43100</v>
      </c>
      <c r="G114" s="297">
        <v>71</v>
      </c>
      <c r="H114" s="298">
        <v>10</v>
      </c>
      <c r="I114" s="298">
        <v>17</v>
      </c>
      <c r="J114" s="298">
        <v>28</v>
      </c>
      <c r="K114" s="298">
        <v>16</v>
      </c>
      <c r="L114" s="298">
        <v>282</v>
      </c>
    </row>
    <row r="115" spans="1:12">
      <c r="A115" s="294" t="s">
        <v>1371</v>
      </c>
      <c r="B115" s="294" t="s">
        <v>239</v>
      </c>
      <c r="C115" s="294" t="s">
        <v>1230</v>
      </c>
      <c r="D115" s="295" t="s">
        <v>1231</v>
      </c>
      <c r="E115" s="296">
        <v>42736</v>
      </c>
      <c r="F115" s="296">
        <v>43100</v>
      </c>
      <c r="G115" s="297">
        <v>36</v>
      </c>
      <c r="H115" s="298">
        <v>5</v>
      </c>
      <c r="I115" s="298">
        <v>9</v>
      </c>
      <c r="J115" s="298">
        <v>14</v>
      </c>
      <c r="K115" s="298">
        <v>8</v>
      </c>
      <c r="L115" s="298">
        <v>75</v>
      </c>
    </row>
    <row r="116" spans="1:12">
      <c r="A116" s="294" t="s">
        <v>1372</v>
      </c>
      <c r="B116" s="294" t="s">
        <v>239</v>
      </c>
      <c r="C116" s="294" t="s">
        <v>240</v>
      </c>
      <c r="D116" s="295" t="s">
        <v>1231</v>
      </c>
      <c r="E116" s="296">
        <v>42736</v>
      </c>
      <c r="F116" s="296">
        <v>43100</v>
      </c>
      <c r="G116" s="297">
        <v>73</v>
      </c>
      <c r="H116" s="298">
        <v>10</v>
      </c>
      <c r="I116" s="298">
        <v>18</v>
      </c>
      <c r="J116" s="298">
        <v>29</v>
      </c>
      <c r="K116" s="298">
        <v>16</v>
      </c>
      <c r="L116" s="298">
        <v>193</v>
      </c>
    </row>
    <row r="117" spans="1:12">
      <c r="A117" s="294" t="s">
        <v>1373</v>
      </c>
      <c r="B117" s="294" t="s">
        <v>239</v>
      </c>
      <c r="C117" s="294" t="s">
        <v>241</v>
      </c>
      <c r="D117" s="295" t="s">
        <v>1231</v>
      </c>
      <c r="E117" s="296">
        <v>42736</v>
      </c>
      <c r="F117" s="296">
        <v>43100</v>
      </c>
      <c r="G117" s="297">
        <v>80</v>
      </c>
      <c r="H117" s="298">
        <v>12</v>
      </c>
      <c r="I117" s="298">
        <v>20</v>
      </c>
      <c r="J117" s="298">
        <v>32</v>
      </c>
      <c r="K117" s="298">
        <v>16</v>
      </c>
      <c r="L117" s="298">
        <v>245</v>
      </c>
    </row>
    <row r="118" spans="1:12">
      <c r="A118" s="294" t="s">
        <v>1374</v>
      </c>
      <c r="B118" s="294" t="s">
        <v>242</v>
      </c>
      <c r="C118" s="294" t="s">
        <v>1230</v>
      </c>
      <c r="D118" s="295" t="s">
        <v>1231</v>
      </c>
      <c r="E118" s="296">
        <v>42736</v>
      </c>
      <c r="F118" s="296">
        <v>43100</v>
      </c>
      <c r="G118" s="297">
        <v>52</v>
      </c>
      <c r="H118" s="298">
        <v>7</v>
      </c>
      <c r="I118" s="298">
        <v>13</v>
      </c>
      <c r="J118" s="298">
        <v>20</v>
      </c>
      <c r="K118" s="298">
        <v>12</v>
      </c>
      <c r="L118" s="298">
        <v>82</v>
      </c>
    </row>
    <row r="119" spans="1:12">
      <c r="A119" s="294" t="s">
        <v>1375</v>
      </c>
      <c r="B119" s="294" t="s">
        <v>242</v>
      </c>
      <c r="C119" s="294" t="s">
        <v>243</v>
      </c>
      <c r="D119" s="295" t="s">
        <v>1231</v>
      </c>
      <c r="E119" s="296">
        <v>42736</v>
      </c>
      <c r="F119" s="296">
        <v>43100</v>
      </c>
      <c r="G119" s="297">
        <v>55</v>
      </c>
      <c r="H119" s="298">
        <v>8</v>
      </c>
      <c r="I119" s="298">
        <v>13</v>
      </c>
      <c r="J119" s="298">
        <v>22</v>
      </c>
      <c r="K119" s="298">
        <v>12</v>
      </c>
      <c r="L119" s="298">
        <v>85</v>
      </c>
    </row>
    <row r="120" spans="1:12">
      <c r="A120" s="294" t="s">
        <v>1376</v>
      </c>
      <c r="B120" s="294" t="s">
        <v>242</v>
      </c>
      <c r="C120" s="294" t="s">
        <v>244</v>
      </c>
      <c r="D120" s="295" t="s">
        <v>1231</v>
      </c>
      <c r="E120" s="296">
        <v>42736</v>
      </c>
      <c r="F120" s="296">
        <v>43100</v>
      </c>
      <c r="G120" s="297">
        <v>45</v>
      </c>
      <c r="H120" s="298">
        <v>6</v>
      </c>
      <c r="I120" s="298">
        <v>11</v>
      </c>
      <c r="J120" s="298">
        <v>18</v>
      </c>
      <c r="K120" s="298">
        <v>10</v>
      </c>
      <c r="L120" s="298">
        <v>167</v>
      </c>
    </row>
    <row r="121" spans="1:12">
      <c r="A121" s="294" t="s">
        <v>1377</v>
      </c>
      <c r="B121" s="294" t="s">
        <v>242</v>
      </c>
      <c r="C121" s="294" t="s">
        <v>245</v>
      </c>
      <c r="D121" s="295" t="s">
        <v>1231</v>
      </c>
      <c r="E121" s="296">
        <v>42736</v>
      </c>
      <c r="F121" s="296">
        <v>43100</v>
      </c>
      <c r="G121" s="297">
        <v>74</v>
      </c>
      <c r="H121" s="298">
        <v>11</v>
      </c>
      <c r="I121" s="298">
        <v>18</v>
      </c>
      <c r="J121" s="298">
        <v>29</v>
      </c>
      <c r="K121" s="298">
        <v>16</v>
      </c>
      <c r="L121" s="298">
        <v>173</v>
      </c>
    </row>
    <row r="122" spans="1:12">
      <c r="A122" s="294" t="s">
        <v>1378</v>
      </c>
      <c r="B122" s="294" t="s">
        <v>242</v>
      </c>
      <c r="C122" s="294" t="s">
        <v>246</v>
      </c>
      <c r="D122" s="295" t="s">
        <v>1231</v>
      </c>
      <c r="E122" s="296">
        <v>42736</v>
      </c>
      <c r="F122" s="296">
        <v>43100</v>
      </c>
      <c r="G122" s="297">
        <v>44</v>
      </c>
      <c r="H122" s="298">
        <v>6</v>
      </c>
      <c r="I122" s="298">
        <v>11</v>
      </c>
      <c r="J122" s="298">
        <v>17</v>
      </c>
      <c r="K122" s="298">
        <v>10</v>
      </c>
      <c r="L122" s="298">
        <v>97</v>
      </c>
    </row>
    <row r="123" spans="1:12">
      <c r="A123" s="294" t="s">
        <v>1379</v>
      </c>
      <c r="B123" s="294" t="s">
        <v>247</v>
      </c>
      <c r="C123" s="294" t="s">
        <v>1230</v>
      </c>
      <c r="D123" s="295" t="s">
        <v>1231</v>
      </c>
      <c r="E123" s="296">
        <v>42736</v>
      </c>
      <c r="F123" s="296">
        <v>43100</v>
      </c>
      <c r="G123" s="297">
        <v>47</v>
      </c>
      <c r="H123" s="298">
        <v>7</v>
      </c>
      <c r="I123" s="298">
        <v>11</v>
      </c>
      <c r="J123" s="298">
        <v>18</v>
      </c>
      <c r="K123" s="298">
        <v>11</v>
      </c>
      <c r="L123" s="298">
        <v>71</v>
      </c>
    </row>
    <row r="124" spans="1:12">
      <c r="A124" s="294" t="s">
        <v>1380</v>
      </c>
      <c r="B124" s="294" t="s">
        <v>247</v>
      </c>
      <c r="C124" s="294" t="s">
        <v>248</v>
      </c>
      <c r="D124" s="295" t="s">
        <v>1231</v>
      </c>
      <c r="E124" s="296">
        <v>42736</v>
      </c>
      <c r="F124" s="296">
        <v>43100</v>
      </c>
      <c r="G124" s="297">
        <v>47</v>
      </c>
      <c r="H124" s="298">
        <v>7</v>
      </c>
      <c r="I124" s="298">
        <v>11</v>
      </c>
      <c r="J124" s="298">
        <v>18</v>
      </c>
      <c r="K124" s="298">
        <v>11</v>
      </c>
      <c r="L124" s="298">
        <v>71</v>
      </c>
    </row>
    <row r="125" spans="1:12">
      <c r="A125" s="294" t="s">
        <v>1381</v>
      </c>
      <c r="B125" s="294" t="s">
        <v>247</v>
      </c>
      <c r="C125" s="294" t="s">
        <v>249</v>
      </c>
      <c r="D125" s="295" t="s">
        <v>1231</v>
      </c>
      <c r="E125" s="296">
        <v>42736</v>
      </c>
      <c r="F125" s="296">
        <v>43100</v>
      </c>
      <c r="G125" s="297">
        <v>80</v>
      </c>
      <c r="H125" s="298">
        <v>12</v>
      </c>
      <c r="I125" s="298">
        <v>20</v>
      </c>
      <c r="J125" s="298">
        <v>32</v>
      </c>
      <c r="K125" s="298">
        <v>16</v>
      </c>
      <c r="L125" s="298">
        <v>165</v>
      </c>
    </row>
    <row r="126" spans="1:12">
      <c r="A126" s="294" t="s">
        <v>1382</v>
      </c>
      <c r="B126" s="294" t="s">
        <v>250</v>
      </c>
      <c r="C126" s="294" t="s">
        <v>1230</v>
      </c>
      <c r="D126" s="295" t="s">
        <v>1231</v>
      </c>
      <c r="E126" s="296">
        <v>42736</v>
      </c>
      <c r="F126" s="296">
        <v>43100</v>
      </c>
      <c r="G126" s="297">
        <v>70</v>
      </c>
      <c r="H126" s="298">
        <v>10</v>
      </c>
      <c r="I126" s="298">
        <v>17</v>
      </c>
      <c r="J126" s="298">
        <v>28</v>
      </c>
      <c r="K126" s="298">
        <v>15</v>
      </c>
      <c r="L126" s="298">
        <v>150</v>
      </c>
    </row>
    <row r="127" spans="1:12">
      <c r="A127" s="294" t="s">
        <v>1383</v>
      </c>
      <c r="B127" s="294" t="s">
        <v>250</v>
      </c>
      <c r="C127" s="294" t="s">
        <v>251</v>
      </c>
      <c r="D127" s="295" t="s">
        <v>1231</v>
      </c>
      <c r="E127" s="296">
        <v>42736</v>
      </c>
      <c r="F127" s="296">
        <v>43100</v>
      </c>
      <c r="G127" s="297">
        <v>80</v>
      </c>
      <c r="H127" s="298">
        <v>12</v>
      </c>
      <c r="I127" s="298">
        <v>20</v>
      </c>
      <c r="J127" s="298">
        <v>32</v>
      </c>
      <c r="K127" s="298">
        <v>16</v>
      </c>
      <c r="L127" s="298">
        <v>110</v>
      </c>
    </row>
    <row r="128" spans="1:12">
      <c r="A128" s="294" t="s">
        <v>1384</v>
      </c>
      <c r="B128" s="294" t="s">
        <v>250</v>
      </c>
      <c r="C128" s="294" t="s">
        <v>252</v>
      </c>
      <c r="D128" s="295" t="s">
        <v>1231</v>
      </c>
      <c r="E128" s="296">
        <v>42736</v>
      </c>
      <c r="F128" s="296">
        <v>43100</v>
      </c>
      <c r="G128" s="297">
        <v>81</v>
      </c>
      <c r="H128" s="298">
        <v>12</v>
      </c>
      <c r="I128" s="298">
        <v>20</v>
      </c>
      <c r="J128" s="298">
        <v>32</v>
      </c>
      <c r="K128" s="298">
        <v>17</v>
      </c>
      <c r="L128" s="298">
        <v>180</v>
      </c>
    </row>
    <row r="129" spans="1:12">
      <c r="A129" s="294" t="s">
        <v>1385</v>
      </c>
      <c r="B129" s="294" t="s">
        <v>253</v>
      </c>
      <c r="C129" s="294" t="s">
        <v>1230</v>
      </c>
      <c r="D129" s="295" t="s">
        <v>1231</v>
      </c>
      <c r="E129" s="296">
        <v>42736</v>
      </c>
      <c r="F129" s="296">
        <v>43100</v>
      </c>
      <c r="G129" s="297">
        <v>51</v>
      </c>
      <c r="H129" s="298">
        <v>7</v>
      </c>
      <c r="I129" s="298">
        <v>12</v>
      </c>
      <c r="J129" s="298">
        <v>20</v>
      </c>
      <c r="K129" s="298">
        <v>12</v>
      </c>
      <c r="L129" s="298">
        <v>120</v>
      </c>
    </row>
    <row r="130" spans="1:12">
      <c r="A130" s="294" t="s">
        <v>1386</v>
      </c>
      <c r="B130" s="294" t="s">
        <v>253</v>
      </c>
      <c r="C130" s="294" t="s">
        <v>254</v>
      </c>
      <c r="D130" s="295" t="s">
        <v>1231</v>
      </c>
      <c r="E130" s="296">
        <v>42736</v>
      </c>
      <c r="F130" s="296">
        <v>43100</v>
      </c>
      <c r="G130" s="297">
        <v>51</v>
      </c>
      <c r="H130" s="298">
        <v>7</v>
      </c>
      <c r="I130" s="298">
        <v>12</v>
      </c>
      <c r="J130" s="298">
        <v>20</v>
      </c>
      <c r="K130" s="298">
        <v>12</v>
      </c>
      <c r="L130" s="298">
        <v>120</v>
      </c>
    </row>
    <row r="131" spans="1:12">
      <c r="A131" s="294" t="s">
        <v>1387</v>
      </c>
      <c r="B131" s="294" t="s">
        <v>255</v>
      </c>
      <c r="C131" s="294" t="s">
        <v>1230</v>
      </c>
      <c r="D131" s="295" t="s">
        <v>1231</v>
      </c>
      <c r="E131" s="296">
        <v>42736</v>
      </c>
      <c r="F131" s="296">
        <v>43100</v>
      </c>
      <c r="G131" s="297">
        <v>36</v>
      </c>
      <c r="H131" s="298">
        <v>5</v>
      </c>
      <c r="I131" s="298">
        <v>9</v>
      </c>
      <c r="J131" s="298">
        <v>14</v>
      </c>
      <c r="K131" s="298">
        <v>8</v>
      </c>
      <c r="L131" s="298">
        <v>66</v>
      </c>
    </row>
    <row r="132" spans="1:12">
      <c r="A132" s="294" t="s">
        <v>1388</v>
      </c>
      <c r="B132" s="294" t="s">
        <v>255</v>
      </c>
      <c r="C132" s="294" t="s">
        <v>256</v>
      </c>
      <c r="D132" s="295" t="s">
        <v>1231</v>
      </c>
      <c r="E132" s="296">
        <v>42736</v>
      </c>
      <c r="F132" s="296">
        <v>43100</v>
      </c>
      <c r="G132" s="297">
        <v>36</v>
      </c>
      <c r="H132" s="298">
        <v>5</v>
      </c>
      <c r="I132" s="298">
        <v>9</v>
      </c>
      <c r="J132" s="298">
        <v>14</v>
      </c>
      <c r="K132" s="298">
        <v>8</v>
      </c>
      <c r="L132" s="298">
        <v>177</v>
      </c>
    </row>
    <row r="133" spans="1:12">
      <c r="A133" s="294" t="s">
        <v>1389</v>
      </c>
      <c r="B133" s="294" t="s">
        <v>255</v>
      </c>
      <c r="C133" s="294" t="s">
        <v>257</v>
      </c>
      <c r="D133" s="295" t="s">
        <v>1231</v>
      </c>
      <c r="E133" s="296">
        <v>42736</v>
      </c>
      <c r="F133" s="296">
        <v>43100</v>
      </c>
      <c r="G133" s="297">
        <v>51</v>
      </c>
      <c r="H133" s="298">
        <v>7</v>
      </c>
      <c r="I133" s="298">
        <v>12</v>
      </c>
      <c r="J133" s="298">
        <v>20</v>
      </c>
      <c r="K133" s="298">
        <v>12</v>
      </c>
      <c r="L133" s="298">
        <v>73</v>
      </c>
    </row>
    <row r="134" spans="1:12">
      <c r="A134" s="294" t="s">
        <v>1390</v>
      </c>
      <c r="B134" s="294" t="s">
        <v>255</v>
      </c>
      <c r="C134" s="294" t="s">
        <v>258</v>
      </c>
      <c r="D134" s="295" t="s">
        <v>1231</v>
      </c>
      <c r="E134" s="296">
        <v>42736</v>
      </c>
      <c r="F134" s="296">
        <v>43100</v>
      </c>
      <c r="G134" s="297">
        <v>75</v>
      </c>
      <c r="H134" s="298">
        <v>11</v>
      </c>
      <c r="I134" s="298">
        <v>18</v>
      </c>
      <c r="J134" s="298">
        <v>30</v>
      </c>
      <c r="K134" s="298">
        <v>16</v>
      </c>
      <c r="L134" s="298">
        <v>152</v>
      </c>
    </row>
    <row r="135" spans="1:12">
      <c r="A135" s="294" t="s">
        <v>1391</v>
      </c>
      <c r="B135" s="294" t="s">
        <v>255</v>
      </c>
      <c r="C135" s="294" t="s">
        <v>259</v>
      </c>
      <c r="D135" s="295" t="s">
        <v>1231</v>
      </c>
      <c r="E135" s="296">
        <v>42736</v>
      </c>
      <c r="F135" s="296">
        <v>43100</v>
      </c>
      <c r="G135" s="297">
        <v>73</v>
      </c>
      <c r="H135" s="298">
        <v>10</v>
      </c>
      <c r="I135" s="298">
        <v>18</v>
      </c>
      <c r="J135" s="298">
        <v>29</v>
      </c>
      <c r="K135" s="298">
        <v>16</v>
      </c>
      <c r="L135" s="298">
        <v>165</v>
      </c>
    </row>
    <row r="136" spans="1:12">
      <c r="A136" s="294" t="s">
        <v>1392</v>
      </c>
      <c r="B136" s="294" t="s">
        <v>255</v>
      </c>
      <c r="C136" s="294" t="s">
        <v>260</v>
      </c>
      <c r="D136" s="295" t="s">
        <v>1231</v>
      </c>
      <c r="E136" s="296">
        <v>42736</v>
      </c>
      <c r="F136" s="296">
        <v>43100</v>
      </c>
      <c r="G136" s="297">
        <v>35</v>
      </c>
      <c r="H136" s="298">
        <v>5</v>
      </c>
      <c r="I136" s="298">
        <v>8</v>
      </c>
      <c r="J136" s="298">
        <v>14</v>
      </c>
      <c r="K136" s="298">
        <v>8</v>
      </c>
      <c r="L136" s="298">
        <v>54</v>
      </c>
    </row>
    <row r="137" spans="1:12">
      <c r="A137" s="294" t="s">
        <v>1393</v>
      </c>
      <c r="B137" s="294" t="s">
        <v>255</v>
      </c>
      <c r="C137" s="294" t="s">
        <v>261</v>
      </c>
      <c r="D137" s="295" t="s">
        <v>1231</v>
      </c>
      <c r="E137" s="296">
        <v>42736</v>
      </c>
      <c r="F137" s="296">
        <v>43100</v>
      </c>
      <c r="G137" s="297">
        <v>63</v>
      </c>
      <c r="H137" s="298">
        <v>9</v>
      </c>
      <c r="I137" s="298">
        <v>15</v>
      </c>
      <c r="J137" s="298">
        <v>25</v>
      </c>
      <c r="K137" s="298">
        <v>14</v>
      </c>
      <c r="L137" s="298">
        <v>122</v>
      </c>
    </row>
    <row r="138" spans="1:12">
      <c r="A138" s="294" t="s">
        <v>1394</v>
      </c>
      <c r="B138" s="294" t="s">
        <v>262</v>
      </c>
      <c r="C138" s="294" t="s">
        <v>1230</v>
      </c>
      <c r="D138" s="295" t="s">
        <v>1231</v>
      </c>
      <c r="E138" s="296">
        <v>42736</v>
      </c>
      <c r="F138" s="296">
        <v>43100</v>
      </c>
      <c r="G138" s="297">
        <v>43</v>
      </c>
      <c r="H138" s="298">
        <v>6</v>
      </c>
      <c r="I138" s="298">
        <v>10</v>
      </c>
      <c r="J138" s="298">
        <v>17</v>
      </c>
      <c r="K138" s="298">
        <v>10</v>
      </c>
      <c r="L138" s="298">
        <v>110</v>
      </c>
    </row>
    <row r="139" spans="1:12">
      <c r="A139" s="294" t="s">
        <v>1395</v>
      </c>
      <c r="B139" s="294" t="s">
        <v>262</v>
      </c>
      <c r="C139" s="294" t="s">
        <v>263</v>
      </c>
      <c r="D139" s="295" t="s">
        <v>1231</v>
      </c>
      <c r="E139" s="296">
        <v>42736</v>
      </c>
      <c r="F139" s="296">
        <v>43100</v>
      </c>
      <c r="G139" s="297">
        <v>64</v>
      </c>
      <c r="H139" s="298">
        <v>9</v>
      </c>
      <c r="I139" s="298">
        <v>16</v>
      </c>
      <c r="J139" s="298">
        <v>25</v>
      </c>
      <c r="K139" s="298">
        <v>14</v>
      </c>
      <c r="L139" s="298">
        <v>151</v>
      </c>
    </row>
    <row r="140" spans="1:12">
      <c r="A140" s="294" t="s">
        <v>1396</v>
      </c>
      <c r="B140" s="294" t="s">
        <v>262</v>
      </c>
      <c r="C140" s="294" t="s">
        <v>264</v>
      </c>
      <c r="D140" s="295" t="s">
        <v>1231</v>
      </c>
      <c r="E140" s="296">
        <v>42826</v>
      </c>
      <c r="F140" s="296">
        <v>43008</v>
      </c>
      <c r="G140" s="297">
        <v>60</v>
      </c>
      <c r="H140" s="298">
        <v>9</v>
      </c>
      <c r="I140" s="298">
        <v>15</v>
      </c>
      <c r="J140" s="298">
        <v>24</v>
      </c>
      <c r="K140" s="298">
        <v>12</v>
      </c>
      <c r="L140" s="298">
        <v>155</v>
      </c>
    </row>
    <row r="141" spans="1:12">
      <c r="A141" s="294" t="s">
        <v>1397</v>
      </c>
      <c r="B141" s="294" t="s">
        <v>262</v>
      </c>
      <c r="C141" s="294" t="s">
        <v>264</v>
      </c>
      <c r="D141" s="295" t="s">
        <v>1232</v>
      </c>
      <c r="E141" s="296">
        <v>43009</v>
      </c>
      <c r="F141" s="296">
        <v>42825</v>
      </c>
      <c r="G141" s="297">
        <v>61</v>
      </c>
      <c r="H141" s="298">
        <v>9</v>
      </c>
      <c r="I141" s="298">
        <v>15</v>
      </c>
      <c r="J141" s="298">
        <v>24</v>
      </c>
      <c r="K141" s="298">
        <v>13</v>
      </c>
      <c r="L141" s="298">
        <v>170</v>
      </c>
    </row>
    <row r="142" spans="1:12">
      <c r="A142" s="294" t="s">
        <v>1398</v>
      </c>
      <c r="B142" s="294" t="s">
        <v>262</v>
      </c>
      <c r="C142" s="294" t="s">
        <v>265</v>
      </c>
      <c r="D142" s="295" t="s">
        <v>1231</v>
      </c>
      <c r="E142" s="296">
        <v>42856</v>
      </c>
      <c r="F142" s="296">
        <v>42978</v>
      </c>
      <c r="G142" s="297">
        <v>55</v>
      </c>
      <c r="H142" s="298">
        <v>8</v>
      </c>
      <c r="I142" s="298">
        <v>13</v>
      </c>
      <c r="J142" s="298">
        <v>22</v>
      </c>
      <c r="K142" s="298">
        <v>12</v>
      </c>
      <c r="L142" s="298">
        <v>145</v>
      </c>
    </row>
    <row r="143" spans="1:12">
      <c r="A143" s="294" t="s">
        <v>1399</v>
      </c>
      <c r="B143" s="294" t="s">
        <v>262</v>
      </c>
      <c r="C143" s="294" t="s">
        <v>265</v>
      </c>
      <c r="D143" s="295" t="s">
        <v>1232</v>
      </c>
      <c r="E143" s="296">
        <v>42979</v>
      </c>
      <c r="F143" s="296">
        <v>42855</v>
      </c>
      <c r="G143" s="297">
        <v>57</v>
      </c>
      <c r="H143" s="298">
        <v>8</v>
      </c>
      <c r="I143" s="298">
        <v>14</v>
      </c>
      <c r="J143" s="298">
        <v>22</v>
      </c>
      <c r="K143" s="298">
        <v>13</v>
      </c>
      <c r="L143" s="298">
        <v>180</v>
      </c>
    </row>
    <row r="144" spans="1:12">
      <c r="A144" s="294" t="s">
        <v>1400</v>
      </c>
      <c r="B144" s="294" t="s">
        <v>266</v>
      </c>
      <c r="C144" s="294" t="s">
        <v>1230</v>
      </c>
      <c r="D144" s="295" t="s">
        <v>1231</v>
      </c>
      <c r="E144" s="296">
        <v>42736</v>
      </c>
      <c r="F144" s="296">
        <v>43100</v>
      </c>
      <c r="G144" s="297">
        <v>44</v>
      </c>
      <c r="H144" s="298">
        <v>6</v>
      </c>
      <c r="I144" s="298">
        <v>11</v>
      </c>
      <c r="J144" s="298">
        <v>17</v>
      </c>
      <c r="K144" s="298">
        <v>10</v>
      </c>
      <c r="L144" s="298">
        <v>124</v>
      </c>
    </row>
    <row r="145" spans="1:12">
      <c r="A145" s="294" t="s">
        <v>1401</v>
      </c>
      <c r="B145" s="294" t="s">
        <v>266</v>
      </c>
      <c r="C145" s="294" t="s">
        <v>267</v>
      </c>
      <c r="D145" s="295" t="s">
        <v>1231</v>
      </c>
      <c r="E145" s="296">
        <v>42736</v>
      </c>
      <c r="F145" s="296">
        <v>43100</v>
      </c>
      <c r="G145" s="297">
        <v>92</v>
      </c>
      <c r="H145" s="298">
        <v>13</v>
      </c>
      <c r="I145" s="298">
        <v>23</v>
      </c>
      <c r="J145" s="298">
        <v>36</v>
      </c>
      <c r="K145" s="298">
        <v>20</v>
      </c>
      <c r="L145" s="298">
        <v>155</v>
      </c>
    </row>
    <row r="146" spans="1:12">
      <c r="A146" s="294" t="s">
        <v>1402</v>
      </c>
      <c r="B146" s="294" t="s">
        <v>266</v>
      </c>
      <c r="C146" s="294" t="s">
        <v>268</v>
      </c>
      <c r="D146" s="295" t="s">
        <v>1231</v>
      </c>
      <c r="E146" s="296">
        <v>42736</v>
      </c>
      <c r="F146" s="296">
        <v>43100</v>
      </c>
      <c r="G146" s="297">
        <v>52</v>
      </c>
      <c r="H146" s="298">
        <v>7</v>
      </c>
      <c r="I146" s="298">
        <v>13</v>
      </c>
      <c r="J146" s="298">
        <v>20</v>
      </c>
      <c r="K146" s="298">
        <v>12</v>
      </c>
      <c r="L146" s="298">
        <v>154</v>
      </c>
    </row>
    <row r="147" spans="1:12">
      <c r="A147" s="294" t="s">
        <v>1403</v>
      </c>
      <c r="B147" s="294" t="s">
        <v>266</v>
      </c>
      <c r="C147" s="294" t="s">
        <v>269</v>
      </c>
      <c r="D147" s="295" t="s">
        <v>1231</v>
      </c>
      <c r="E147" s="296">
        <v>42736</v>
      </c>
      <c r="F147" s="296">
        <v>43100</v>
      </c>
      <c r="G147" s="297">
        <v>78</v>
      </c>
      <c r="H147" s="298">
        <v>11</v>
      </c>
      <c r="I147" s="298">
        <v>19</v>
      </c>
      <c r="J147" s="298">
        <v>31</v>
      </c>
      <c r="K147" s="298">
        <v>17</v>
      </c>
      <c r="L147" s="298">
        <v>164</v>
      </c>
    </row>
    <row r="148" spans="1:12">
      <c r="A148" s="294" t="s">
        <v>1404</v>
      </c>
      <c r="B148" s="294" t="s">
        <v>270</v>
      </c>
      <c r="C148" s="294" t="s">
        <v>1230</v>
      </c>
      <c r="D148" s="295" t="s">
        <v>1231</v>
      </c>
      <c r="E148" s="296">
        <v>42736</v>
      </c>
      <c r="F148" s="296">
        <v>43100</v>
      </c>
      <c r="G148" s="297">
        <v>84</v>
      </c>
      <c r="H148" s="298">
        <v>12</v>
      </c>
      <c r="I148" s="298">
        <v>21</v>
      </c>
      <c r="J148" s="298">
        <v>33</v>
      </c>
      <c r="K148" s="298">
        <v>18</v>
      </c>
      <c r="L148" s="298">
        <v>128</v>
      </c>
    </row>
    <row r="149" spans="1:12">
      <c r="A149" s="294" t="s">
        <v>1405</v>
      </c>
      <c r="B149" s="294" t="s">
        <v>270</v>
      </c>
      <c r="C149" s="294" t="s">
        <v>271</v>
      </c>
      <c r="D149" s="295" t="s">
        <v>1231</v>
      </c>
      <c r="E149" s="296">
        <v>42736</v>
      </c>
      <c r="F149" s="296">
        <v>43100</v>
      </c>
      <c r="G149" s="297">
        <v>66</v>
      </c>
      <c r="H149" s="298">
        <v>9</v>
      </c>
      <c r="I149" s="298">
        <v>16</v>
      </c>
      <c r="J149" s="298">
        <v>26</v>
      </c>
      <c r="K149" s="298">
        <v>15</v>
      </c>
      <c r="L149" s="298">
        <v>295</v>
      </c>
    </row>
    <row r="150" spans="1:12">
      <c r="A150" s="294" t="s">
        <v>1406</v>
      </c>
      <c r="B150" s="294" t="s">
        <v>270</v>
      </c>
      <c r="C150" s="294" t="s">
        <v>272</v>
      </c>
      <c r="D150" s="295" t="s">
        <v>1231</v>
      </c>
      <c r="E150" s="296">
        <v>42736</v>
      </c>
      <c r="F150" s="296">
        <v>43100</v>
      </c>
      <c r="G150" s="297">
        <v>94</v>
      </c>
      <c r="H150" s="298">
        <v>14</v>
      </c>
      <c r="I150" s="298">
        <v>23</v>
      </c>
      <c r="J150" s="298">
        <v>37</v>
      </c>
      <c r="K150" s="298">
        <v>20</v>
      </c>
      <c r="L150" s="298">
        <v>252</v>
      </c>
    </row>
    <row r="151" spans="1:12">
      <c r="A151" s="294" t="s">
        <v>1407</v>
      </c>
      <c r="B151" s="294" t="s">
        <v>270</v>
      </c>
      <c r="C151" s="294" t="s">
        <v>273</v>
      </c>
      <c r="D151" s="295" t="s">
        <v>1231</v>
      </c>
      <c r="E151" s="296">
        <v>42736</v>
      </c>
      <c r="F151" s="296">
        <v>43100</v>
      </c>
      <c r="G151" s="297">
        <v>106</v>
      </c>
      <c r="H151" s="298">
        <v>15</v>
      </c>
      <c r="I151" s="298">
        <v>26</v>
      </c>
      <c r="J151" s="298">
        <v>42</v>
      </c>
      <c r="K151" s="298">
        <v>23</v>
      </c>
      <c r="L151" s="298">
        <v>188</v>
      </c>
    </row>
    <row r="152" spans="1:12">
      <c r="A152" s="294" t="s">
        <v>1408</v>
      </c>
      <c r="B152" s="294" t="s">
        <v>270</v>
      </c>
      <c r="C152" s="294" t="s">
        <v>274</v>
      </c>
      <c r="D152" s="295" t="s">
        <v>1231</v>
      </c>
      <c r="E152" s="296">
        <v>42736</v>
      </c>
      <c r="F152" s="296">
        <v>43100</v>
      </c>
      <c r="G152" s="297">
        <v>57</v>
      </c>
      <c r="H152" s="298">
        <v>8</v>
      </c>
      <c r="I152" s="298">
        <v>14</v>
      </c>
      <c r="J152" s="298">
        <v>22</v>
      </c>
      <c r="K152" s="298">
        <v>13</v>
      </c>
      <c r="L152" s="298">
        <v>178</v>
      </c>
    </row>
    <row r="153" spans="1:12">
      <c r="A153" s="294" t="s">
        <v>1409</v>
      </c>
      <c r="B153" s="294" t="s">
        <v>270</v>
      </c>
      <c r="C153" s="294" t="s">
        <v>275</v>
      </c>
      <c r="D153" s="295" t="s">
        <v>1231</v>
      </c>
      <c r="E153" s="296">
        <v>42736</v>
      </c>
      <c r="F153" s="296">
        <v>43100</v>
      </c>
      <c r="G153" s="297">
        <v>69</v>
      </c>
      <c r="H153" s="298">
        <v>10</v>
      </c>
      <c r="I153" s="298">
        <v>17</v>
      </c>
      <c r="J153" s="298">
        <v>27</v>
      </c>
      <c r="K153" s="298">
        <v>15</v>
      </c>
      <c r="L153" s="298">
        <v>210</v>
      </c>
    </row>
    <row r="154" spans="1:12">
      <c r="A154" s="294" t="s">
        <v>1410</v>
      </c>
      <c r="B154" s="294" t="s">
        <v>270</v>
      </c>
      <c r="C154" s="294" t="s">
        <v>276</v>
      </c>
      <c r="D154" s="295" t="s">
        <v>1231</v>
      </c>
      <c r="E154" s="296">
        <v>42736</v>
      </c>
      <c r="F154" s="296">
        <v>43100</v>
      </c>
      <c r="G154" s="297">
        <v>92</v>
      </c>
      <c r="H154" s="298">
        <v>13</v>
      </c>
      <c r="I154" s="298">
        <v>23</v>
      </c>
      <c r="J154" s="298">
        <v>36</v>
      </c>
      <c r="K154" s="298">
        <v>20</v>
      </c>
      <c r="L154" s="298">
        <v>180</v>
      </c>
    </row>
    <row r="155" spans="1:12">
      <c r="A155" s="294" t="s">
        <v>1411</v>
      </c>
      <c r="B155" s="294" t="s">
        <v>270</v>
      </c>
      <c r="C155" s="294" t="s">
        <v>277</v>
      </c>
      <c r="D155" s="295" t="s">
        <v>1231</v>
      </c>
      <c r="E155" s="296">
        <v>42736</v>
      </c>
      <c r="F155" s="296">
        <v>43100</v>
      </c>
      <c r="G155" s="297">
        <v>86</v>
      </c>
      <c r="H155" s="298">
        <v>12</v>
      </c>
      <c r="I155" s="298">
        <v>21</v>
      </c>
      <c r="J155" s="298">
        <v>34</v>
      </c>
      <c r="K155" s="298">
        <v>19</v>
      </c>
      <c r="L155" s="298">
        <v>162</v>
      </c>
    </row>
    <row r="156" spans="1:12">
      <c r="A156" s="294" t="s">
        <v>1412</v>
      </c>
      <c r="B156" s="294" t="s">
        <v>270</v>
      </c>
      <c r="C156" s="294" t="s">
        <v>2425</v>
      </c>
      <c r="D156" s="295" t="s">
        <v>1231</v>
      </c>
      <c r="E156" s="296">
        <v>42736</v>
      </c>
      <c r="F156" s="296">
        <v>43100</v>
      </c>
      <c r="G156" s="297">
        <v>86</v>
      </c>
      <c r="H156" s="298">
        <v>12</v>
      </c>
      <c r="I156" s="298">
        <v>21</v>
      </c>
      <c r="J156" s="298">
        <v>34</v>
      </c>
      <c r="K156" s="298">
        <v>19</v>
      </c>
      <c r="L156" s="298">
        <v>167</v>
      </c>
    </row>
    <row r="157" spans="1:12">
      <c r="A157" s="294" t="s">
        <v>1413</v>
      </c>
      <c r="B157" s="294" t="s">
        <v>270</v>
      </c>
      <c r="C157" s="294" t="s">
        <v>278</v>
      </c>
      <c r="D157" s="295" t="s">
        <v>1231</v>
      </c>
      <c r="E157" s="296">
        <v>42736</v>
      </c>
      <c r="F157" s="296">
        <v>43100</v>
      </c>
      <c r="G157" s="297">
        <v>106</v>
      </c>
      <c r="H157" s="298">
        <v>15</v>
      </c>
      <c r="I157" s="298">
        <v>26</v>
      </c>
      <c r="J157" s="298">
        <v>42</v>
      </c>
      <c r="K157" s="298">
        <v>23</v>
      </c>
      <c r="L157" s="298">
        <v>188</v>
      </c>
    </row>
    <row r="158" spans="1:12">
      <c r="A158" s="294" t="s">
        <v>1414</v>
      </c>
      <c r="B158" s="294" t="s">
        <v>270</v>
      </c>
      <c r="C158" s="294" t="s">
        <v>2426</v>
      </c>
      <c r="D158" s="295" t="s">
        <v>1231</v>
      </c>
      <c r="E158" s="296">
        <v>42736</v>
      </c>
      <c r="F158" s="296">
        <v>43100</v>
      </c>
      <c r="G158" s="297">
        <v>99</v>
      </c>
      <c r="H158" s="298">
        <v>14</v>
      </c>
      <c r="I158" s="298">
        <v>24</v>
      </c>
      <c r="J158" s="298">
        <v>39</v>
      </c>
      <c r="K158" s="298">
        <v>22</v>
      </c>
      <c r="L158" s="298">
        <v>192</v>
      </c>
    </row>
    <row r="159" spans="1:12">
      <c r="A159" s="294" t="s">
        <v>1415</v>
      </c>
      <c r="B159" s="294" t="s">
        <v>270</v>
      </c>
      <c r="C159" s="294" t="s">
        <v>279</v>
      </c>
      <c r="D159" s="295" t="s">
        <v>1231</v>
      </c>
      <c r="E159" s="296">
        <v>42736</v>
      </c>
      <c r="F159" s="296">
        <v>43100</v>
      </c>
      <c r="G159" s="297">
        <v>71</v>
      </c>
      <c r="H159" s="298">
        <v>10</v>
      </c>
      <c r="I159" s="298">
        <v>17</v>
      </c>
      <c r="J159" s="298">
        <v>28</v>
      </c>
      <c r="K159" s="298">
        <v>16</v>
      </c>
      <c r="L159" s="298">
        <v>115</v>
      </c>
    </row>
    <row r="160" spans="1:12">
      <c r="A160" s="294" t="s">
        <v>1416</v>
      </c>
      <c r="B160" s="294" t="s">
        <v>270</v>
      </c>
      <c r="C160" s="294" t="s">
        <v>280</v>
      </c>
      <c r="D160" s="295" t="s">
        <v>1231</v>
      </c>
      <c r="E160" s="296">
        <v>42736</v>
      </c>
      <c r="F160" s="296">
        <v>43100</v>
      </c>
      <c r="G160" s="297">
        <v>51</v>
      </c>
      <c r="H160" s="298">
        <v>7</v>
      </c>
      <c r="I160" s="298">
        <v>12</v>
      </c>
      <c r="J160" s="298">
        <v>20</v>
      </c>
      <c r="K160" s="298">
        <v>12</v>
      </c>
      <c r="L160" s="298">
        <v>100</v>
      </c>
    </row>
    <row r="161" spans="1:12">
      <c r="A161" s="294" t="s">
        <v>1251</v>
      </c>
      <c r="B161" s="294" t="s">
        <v>270</v>
      </c>
      <c r="C161" s="294" t="s">
        <v>281</v>
      </c>
      <c r="D161" s="295" t="s">
        <v>1231</v>
      </c>
      <c r="E161" s="296">
        <v>42736</v>
      </c>
      <c r="F161" s="296">
        <v>43100</v>
      </c>
      <c r="G161" s="297">
        <v>87</v>
      </c>
      <c r="H161" s="298">
        <v>13</v>
      </c>
      <c r="I161" s="298">
        <v>21</v>
      </c>
      <c r="J161" s="298">
        <v>34</v>
      </c>
      <c r="K161" s="298">
        <v>19</v>
      </c>
      <c r="L161" s="298">
        <v>153</v>
      </c>
    </row>
    <row r="162" spans="1:12">
      <c r="A162" s="294" t="s">
        <v>1417</v>
      </c>
      <c r="B162" s="294" t="s">
        <v>270</v>
      </c>
      <c r="C162" s="294" t="s">
        <v>282</v>
      </c>
      <c r="D162" s="295" t="s">
        <v>1231</v>
      </c>
      <c r="E162" s="296">
        <v>42736</v>
      </c>
      <c r="F162" s="296">
        <v>43100</v>
      </c>
      <c r="G162" s="297">
        <v>86</v>
      </c>
      <c r="H162" s="298">
        <v>12</v>
      </c>
      <c r="I162" s="298">
        <v>21</v>
      </c>
      <c r="J162" s="298">
        <v>34</v>
      </c>
      <c r="K162" s="298">
        <v>19</v>
      </c>
      <c r="L162" s="298">
        <v>181</v>
      </c>
    </row>
    <row r="163" spans="1:12">
      <c r="A163" s="294" t="s">
        <v>1418</v>
      </c>
      <c r="B163" s="294" t="s">
        <v>270</v>
      </c>
      <c r="C163" s="294" t="s">
        <v>283</v>
      </c>
      <c r="D163" s="295" t="s">
        <v>1231</v>
      </c>
      <c r="E163" s="296">
        <v>42736</v>
      </c>
      <c r="F163" s="296">
        <v>43100</v>
      </c>
      <c r="G163" s="297">
        <v>73</v>
      </c>
      <c r="H163" s="298">
        <v>10</v>
      </c>
      <c r="I163" s="298">
        <v>18</v>
      </c>
      <c r="J163" s="298">
        <v>29</v>
      </c>
      <c r="K163" s="298">
        <v>16</v>
      </c>
      <c r="L163" s="298">
        <v>106</v>
      </c>
    </row>
    <row r="164" spans="1:12">
      <c r="A164" s="294" t="s">
        <v>1419</v>
      </c>
      <c r="B164" s="294" t="s">
        <v>270</v>
      </c>
      <c r="C164" s="294" t="s">
        <v>284</v>
      </c>
      <c r="D164" s="295" t="s">
        <v>1231</v>
      </c>
      <c r="E164" s="296">
        <v>42736</v>
      </c>
      <c r="F164" s="296">
        <v>43100</v>
      </c>
      <c r="G164" s="297">
        <v>49</v>
      </c>
      <c r="H164" s="298">
        <v>7</v>
      </c>
      <c r="I164" s="298">
        <v>12</v>
      </c>
      <c r="J164" s="298">
        <v>19</v>
      </c>
      <c r="K164" s="298">
        <v>11</v>
      </c>
      <c r="L164" s="298">
        <v>114</v>
      </c>
    </row>
    <row r="165" spans="1:12">
      <c r="A165" s="294" t="s">
        <v>1420</v>
      </c>
      <c r="B165" s="294" t="s">
        <v>270</v>
      </c>
      <c r="C165" s="294" t="s">
        <v>285</v>
      </c>
      <c r="D165" s="295" t="s">
        <v>1231</v>
      </c>
      <c r="E165" s="296">
        <v>42736</v>
      </c>
      <c r="F165" s="296">
        <v>43100</v>
      </c>
      <c r="G165" s="297">
        <v>87</v>
      </c>
      <c r="H165" s="298">
        <v>13</v>
      </c>
      <c r="I165" s="298">
        <v>21</v>
      </c>
      <c r="J165" s="298">
        <v>34</v>
      </c>
      <c r="K165" s="298">
        <v>19</v>
      </c>
      <c r="L165" s="298">
        <v>210</v>
      </c>
    </row>
    <row r="166" spans="1:12">
      <c r="A166" s="294" t="s">
        <v>1421</v>
      </c>
      <c r="B166" s="294" t="s">
        <v>270</v>
      </c>
      <c r="C166" s="294" t="s">
        <v>286</v>
      </c>
      <c r="D166" s="295" t="s">
        <v>1231</v>
      </c>
      <c r="E166" s="296">
        <v>42736</v>
      </c>
      <c r="F166" s="296">
        <v>43100</v>
      </c>
      <c r="G166" s="297">
        <v>92</v>
      </c>
      <c r="H166" s="298">
        <v>13</v>
      </c>
      <c r="I166" s="298">
        <v>23</v>
      </c>
      <c r="J166" s="298">
        <v>36</v>
      </c>
      <c r="K166" s="298">
        <v>20</v>
      </c>
      <c r="L166" s="298">
        <v>197</v>
      </c>
    </row>
    <row r="167" spans="1:12">
      <c r="A167" s="294" t="s">
        <v>1422</v>
      </c>
      <c r="B167" s="294" t="s">
        <v>270</v>
      </c>
      <c r="C167" s="294" t="s">
        <v>287</v>
      </c>
      <c r="D167" s="295" t="s">
        <v>1231</v>
      </c>
      <c r="E167" s="296">
        <v>42736</v>
      </c>
      <c r="F167" s="296">
        <v>43100</v>
      </c>
      <c r="G167" s="297">
        <v>99</v>
      </c>
      <c r="H167" s="298">
        <v>14</v>
      </c>
      <c r="I167" s="298">
        <v>24</v>
      </c>
      <c r="J167" s="298">
        <v>39</v>
      </c>
      <c r="K167" s="298">
        <v>22</v>
      </c>
      <c r="L167" s="298">
        <v>235</v>
      </c>
    </row>
    <row r="168" spans="1:12">
      <c r="A168" s="294" t="s">
        <v>1423</v>
      </c>
      <c r="B168" s="294" t="s">
        <v>270</v>
      </c>
      <c r="C168" s="294" t="s">
        <v>288</v>
      </c>
      <c r="D168" s="295" t="s">
        <v>1231</v>
      </c>
      <c r="E168" s="296">
        <v>42736</v>
      </c>
      <c r="F168" s="296">
        <v>43100</v>
      </c>
      <c r="G168" s="297">
        <v>69</v>
      </c>
      <c r="H168" s="298">
        <v>10</v>
      </c>
      <c r="I168" s="298">
        <v>17</v>
      </c>
      <c r="J168" s="298">
        <v>27</v>
      </c>
      <c r="K168" s="298">
        <v>15</v>
      </c>
      <c r="L168" s="298">
        <v>192</v>
      </c>
    </row>
    <row r="169" spans="1:12">
      <c r="A169" s="294" t="s">
        <v>1424</v>
      </c>
      <c r="B169" s="294" t="s">
        <v>270</v>
      </c>
      <c r="C169" s="294" t="s">
        <v>289</v>
      </c>
      <c r="D169" s="295" t="s">
        <v>1231</v>
      </c>
      <c r="E169" s="296">
        <v>42736</v>
      </c>
      <c r="F169" s="296">
        <v>43100</v>
      </c>
      <c r="G169" s="297">
        <v>95</v>
      </c>
      <c r="H169" s="298">
        <v>14</v>
      </c>
      <c r="I169" s="298">
        <v>23</v>
      </c>
      <c r="J169" s="298">
        <v>38</v>
      </c>
      <c r="K169" s="298">
        <v>20</v>
      </c>
      <c r="L169" s="298">
        <v>214</v>
      </c>
    </row>
    <row r="170" spans="1:12">
      <c r="A170" s="294" t="s">
        <v>1425</v>
      </c>
      <c r="B170" s="294" t="s">
        <v>270</v>
      </c>
      <c r="C170" s="294" t="s">
        <v>290</v>
      </c>
      <c r="D170" s="295" t="s">
        <v>1231</v>
      </c>
      <c r="E170" s="296">
        <v>42736</v>
      </c>
      <c r="F170" s="296">
        <v>43100</v>
      </c>
      <c r="G170" s="297">
        <v>68</v>
      </c>
      <c r="H170" s="298">
        <v>10</v>
      </c>
      <c r="I170" s="298">
        <v>17</v>
      </c>
      <c r="J170" s="298">
        <v>27</v>
      </c>
      <c r="K170" s="298">
        <v>14</v>
      </c>
      <c r="L170" s="298">
        <v>188</v>
      </c>
    </row>
    <row r="171" spans="1:12">
      <c r="A171" s="294" t="s">
        <v>1426</v>
      </c>
      <c r="B171" s="294" t="s">
        <v>270</v>
      </c>
      <c r="C171" s="294" t="s">
        <v>291</v>
      </c>
      <c r="D171" s="295" t="s">
        <v>1231</v>
      </c>
      <c r="E171" s="296">
        <v>42736</v>
      </c>
      <c r="F171" s="296">
        <v>43100</v>
      </c>
      <c r="G171" s="297">
        <v>80</v>
      </c>
      <c r="H171" s="298">
        <v>12</v>
      </c>
      <c r="I171" s="298">
        <v>20</v>
      </c>
      <c r="J171" s="298">
        <v>32</v>
      </c>
      <c r="K171" s="298">
        <v>16</v>
      </c>
      <c r="L171" s="298">
        <v>145</v>
      </c>
    </row>
    <row r="172" spans="1:12">
      <c r="A172" s="294" t="s">
        <v>1427</v>
      </c>
      <c r="B172" s="294" t="s">
        <v>270</v>
      </c>
      <c r="C172" s="294" t="s">
        <v>292</v>
      </c>
      <c r="D172" s="295" t="s">
        <v>1231</v>
      </c>
      <c r="E172" s="296">
        <v>42736</v>
      </c>
      <c r="F172" s="296">
        <v>43100</v>
      </c>
      <c r="G172" s="297">
        <v>105</v>
      </c>
      <c r="H172" s="298">
        <v>15</v>
      </c>
      <c r="I172" s="298">
        <v>26</v>
      </c>
      <c r="J172" s="298">
        <v>42</v>
      </c>
      <c r="K172" s="298">
        <v>22</v>
      </c>
      <c r="L172" s="298">
        <v>181</v>
      </c>
    </row>
    <row r="173" spans="1:12">
      <c r="A173" s="294" t="s">
        <v>1428</v>
      </c>
      <c r="B173" s="294" t="s">
        <v>270</v>
      </c>
      <c r="C173" s="294" t="s">
        <v>293</v>
      </c>
      <c r="D173" s="295" t="s">
        <v>1231</v>
      </c>
      <c r="E173" s="296">
        <v>42736</v>
      </c>
      <c r="F173" s="296">
        <v>43100</v>
      </c>
      <c r="G173" s="297">
        <v>90</v>
      </c>
      <c r="H173" s="298">
        <v>13</v>
      </c>
      <c r="I173" s="298">
        <v>22</v>
      </c>
      <c r="J173" s="298">
        <v>36</v>
      </c>
      <c r="K173" s="298">
        <v>19</v>
      </c>
      <c r="L173" s="298">
        <v>181</v>
      </c>
    </row>
    <row r="174" spans="1:12">
      <c r="A174" s="294" t="s">
        <v>1429</v>
      </c>
      <c r="B174" s="294" t="s">
        <v>270</v>
      </c>
      <c r="C174" s="294" t="s">
        <v>294</v>
      </c>
      <c r="D174" s="295" t="s">
        <v>1231</v>
      </c>
      <c r="E174" s="296">
        <v>42870</v>
      </c>
      <c r="F174" s="296">
        <v>42993</v>
      </c>
      <c r="G174" s="297">
        <v>109</v>
      </c>
      <c r="H174" s="298">
        <v>16</v>
      </c>
      <c r="I174" s="298">
        <v>27</v>
      </c>
      <c r="J174" s="298">
        <v>43</v>
      </c>
      <c r="K174" s="298">
        <v>23</v>
      </c>
      <c r="L174" s="298">
        <v>324</v>
      </c>
    </row>
    <row r="175" spans="1:12">
      <c r="A175" s="294" t="s">
        <v>1430</v>
      </c>
      <c r="B175" s="294" t="s">
        <v>270</v>
      </c>
      <c r="C175" s="294" t="s">
        <v>294</v>
      </c>
      <c r="D175" s="295" t="s">
        <v>1232</v>
      </c>
      <c r="E175" s="296">
        <v>42994</v>
      </c>
      <c r="F175" s="296">
        <v>42869</v>
      </c>
      <c r="G175" s="297">
        <v>99</v>
      </c>
      <c r="H175" s="298">
        <v>14</v>
      </c>
      <c r="I175" s="298">
        <v>24</v>
      </c>
      <c r="J175" s="298">
        <v>39</v>
      </c>
      <c r="K175" s="298">
        <v>22</v>
      </c>
      <c r="L175" s="298">
        <v>185</v>
      </c>
    </row>
    <row r="176" spans="1:12">
      <c r="A176" s="294" t="s">
        <v>1431</v>
      </c>
      <c r="B176" s="294" t="s">
        <v>270</v>
      </c>
      <c r="C176" s="294" t="s">
        <v>295</v>
      </c>
      <c r="D176" s="295" t="s">
        <v>1231</v>
      </c>
      <c r="E176" s="296">
        <v>42870</v>
      </c>
      <c r="F176" s="296">
        <v>43009</v>
      </c>
      <c r="G176" s="297">
        <v>97</v>
      </c>
      <c r="H176" s="298">
        <v>14</v>
      </c>
      <c r="I176" s="298">
        <v>24</v>
      </c>
      <c r="J176" s="298">
        <v>38</v>
      </c>
      <c r="K176" s="298">
        <v>21</v>
      </c>
      <c r="L176" s="298">
        <v>225</v>
      </c>
    </row>
    <row r="177" spans="1:12">
      <c r="A177" s="294" t="s">
        <v>1432</v>
      </c>
      <c r="B177" s="294" t="s">
        <v>270</v>
      </c>
      <c r="C177" s="294" t="s">
        <v>295</v>
      </c>
      <c r="D177" s="295" t="s">
        <v>1232</v>
      </c>
      <c r="E177" s="296">
        <v>43010</v>
      </c>
      <c r="F177" s="296">
        <v>42869</v>
      </c>
      <c r="G177" s="297">
        <v>93</v>
      </c>
      <c r="H177" s="298">
        <v>13</v>
      </c>
      <c r="I177" s="298">
        <v>23</v>
      </c>
      <c r="J177" s="298">
        <v>37</v>
      </c>
      <c r="K177" s="298">
        <v>20</v>
      </c>
      <c r="L177" s="298">
        <v>166</v>
      </c>
    </row>
    <row r="178" spans="1:12">
      <c r="A178" s="294" t="s">
        <v>1433</v>
      </c>
      <c r="B178" s="294" t="s">
        <v>270</v>
      </c>
      <c r="C178" s="294" t="s">
        <v>2427</v>
      </c>
      <c r="D178" s="295" t="s">
        <v>1231</v>
      </c>
      <c r="E178" s="296">
        <v>42736</v>
      </c>
      <c r="F178" s="296">
        <v>43100</v>
      </c>
      <c r="G178" s="297">
        <v>75</v>
      </c>
      <c r="H178" s="298">
        <v>11</v>
      </c>
      <c r="I178" s="298">
        <v>18</v>
      </c>
      <c r="J178" s="298">
        <v>30</v>
      </c>
      <c r="K178" s="298">
        <v>16</v>
      </c>
      <c r="L178" s="298">
        <v>222</v>
      </c>
    </row>
    <row r="179" spans="1:12">
      <c r="A179" s="294" t="s">
        <v>1434</v>
      </c>
      <c r="B179" s="294" t="s">
        <v>270</v>
      </c>
      <c r="C179" s="294" t="s">
        <v>296</v>
      </c>
      <c r="D179" s="295" t="s">
        <v>1231</v>
      </c>
      <c r="E179" s="296">
        <v>42736</v>
      </c>
      <c r="F179" s="296">
        <v>43100</v>
      </c>
      <c r="G179" s="297">
        <v>108</v>
      </c>
      <c r="H179" s="298">
        <v>16</v>
      </c>
      <c r="I179" s="298">
        <v>27</v>
      </c>
      <c r="J179" s="298">
        <v>43</v>
      </c>
      <c r="K179" s="298">
        <v>22</v>
      </c>
      <c r="L179" s="298">
        <v>191</v>
      </c>
    </row>
    <row r="180" spans="1:12">
      <c r="A180" s="294" t="s">
        <v>1435</v>
      </c>
      <c r="B180" s="294" t="s">
        <v>270</v>
      </c>
      <c r="C180" s="294" t="s">
        <v>2428</v>
      </c>
      <c r="D180" s="295" t="s">
        <v>1231</v>
      </c>
      <c r="E180" s="296">
        <v>42736</v>
      </c>
      <c r="F180" s="296">
        <v>43100</v>
      </c>
      <c r="G180" s="297">
        <v>76</v>
      </c>
      <c r="H180" s="298">
        <v>11</v>
      </c>
      <c r="I180" s="298">
        <v>19</v>
      </c>
      <c r="J180" s="298">
        <v>30</v>
      </c>
      <c r="K180" s="298">
        <v>16</v>
      </c>
      <c r="L180" s="298">
        <v>138</v>
      </c>
    </row>
    <row r="181" spans="1:12">
      <c r="A181" s="294" t="s">
        <v>1436</v>
      </c>
      <c r="B181" s="294" t="s">
        <v>297</v>
      </c>
      <c r="C181" s="294" t="s">
        <v>298</v>
      </c>
      <c r="D181" s="295" t="s">
        <v>1231</v>
      </c>
      <c r="E181" s="296">
        <v>42933</v>
      </c>
      <c r="F181" s="296">
        <v>43083</v>
      </c>
      <c r="G181" s="297">
        <v>90</v>
      </c>
      <c r="H181" s="298">
        <v>13</v>
      </c>
      <c r="I181" s="298">
        <v>22</v>
      </c>
      <c r="J181" s="298">
        <v>36</v>
      </c>
      <c r="K181" s="298">
        <v>19</v>
      </c>
      <c r="L181" s="298">
        <v>307</v>
      </c>
    </row>
    <row r="182" spans="1:12">
      <c r="A182" s="294" t="s">
        <v>1437</v>
      </c>
      <c r="B182" s="294" t="s">
        <v>297</v>
      </c>
      <c r="C182" s="294" t="s">
        <v>298</v>
      </c>
      <c r="D182" s="295" t="s">
        <v>1232</v>
      </c>
      <c r="E182" s="296">
        <v>43084</v>
      </c>
      <c r="F182" s="296">
        <v>42932</v>
      </c>
      <c r="G182" s="297">
        <v>111</v>
      </c>
      <c r="H182" s="298">
        <v>16</v>
      </c>
      <c r="I182" s="298">
        <v>27</v>
      </c>
      <c r="J182" s="298">
        <v>44</v>
      </c>
      <c r="K182" s="298">
        <v>24</v>
      </c>
      <c r="L182" s="298">
        <v>588</v>
      </c>
    </row>
    <row r="183" spans="1:12">
      <c r="A183" s="294" t="s">
        <v>1438</v>
      </c>
      <c r="B183" s="294" t="s">
        <v>299</v>
      </c>
      <c r="C183" s="294" t="s">
        <v>1230</v>
      </c>
      <c r="D183" s="295" t="s">
        <v>1231</v>
      </c>
      <c r="E183" s="296">
        <v>42736</v>
      </c>
      <c r="F183" s="296">
        <v>43100</v>
      </c>
      <c r="G183" s="297">
        <v>84</v>
      </c>
      <c r="H183" s="298">
        <v>12</v>
      </c>
      <c r="I183" s="298">
        <v>21</v>
      </c>
      <c r="J183" s="298">
        <v>33</v>
      </c>
      <c r="K183" s="298">
        <v>18</v>
      </c>
      <c r="L183" s="298">
        <v>216</v>
      </c>
    </row>
    <row r="184" spans="1:12">
      <c r="A184" s="294" t="s">
        <v>1439</v>
      </c>
      <c r="B184" s="294" t="s">
        <v>299</v>
      </c>
      <c r="C184" s="294" t="s">
        <v>300</v>
      </c>
      <c r="D184" s="295" t="s">
        <v>1231</v>
      </c>
      <c r="E184" s="296">
        <v>42736</v>
      </c>
      <c r="F184" s="296">
        <v>43100</v>
      </c>
      <c r="G184" s="297">
        <v>84</v>
      </c>
      <c r="H184" s="298">
        <v>12</v>
      </c>
      <c r="I184" s="298">
        <v>21</v>
      </c>
      <c r="J184" s="298">
        <v>33</v>
      </c>
      <c r="K184" s="298">
        <v>18</v>
      </c>
      <c r="L184" s="298">
        <v>216</v>
      </c>
    </row>
    <row r="185" spans="1:12">
      <c r="A185" s="294" t="s">
        <v>1440</v>
      </c>
      <c r="B185" s="294" t="s">
        <v>301</v>
      </c>
      <c r="C185" s="294" t="s">
        <v>1230</v>
      </c>
      <c r="D185" s="295" t="s">
        <v>1231</v>
      </c>
      <c r="E185" s="296">
        <v>42736</v>
      </c>
      <c r="F185" s="296">
        <v>43100</v>
      </c>
      <c r="G185" s="297">
        <v>75</v>
      </c>
      <c r="H185" s="298">
        <v>11</v>
      </c>
      <c r="I185" s="298">
        <v>18</v>
      </c>
      <c r="J185" s="298">
        <v>30</v>
      </c>
      <c r="K185" s="298">
        <v>16</v>
      </c>
      <c r="L185" s="298">
        <v>173</v>
      </c>
    </row>
    <row r="186" spans="1:12">
      <c r="A186" s="294" t="s">
        <v>1441</v>
      </c>
      <c r="B186" s="294" t="s">
        <v>301</v>
      </c>
      <c r="C186" s="294" t="s">
        <v>302</v>
      </c>
      <c r="D186" s="295" t="s">
        <v>1231</v>
      </c>
      <c r="E186" s="296">
        <v>42736</v>
      </c>
      <c r="F186" s="296">
        <v>43100</v>
      </c>
      <c r="G186" s="297">
        <v>83</v>
      </c>
      <c r="H186" s="298">
        <v>12</v>
      </c>
      <c r="I186" s="298">
        <v>20</v>
      </c>
      <c r="J186" s="298">
        <v>33</v>
      </c>
      <c r="K186" s="298">
        <v>18</v>
      </c>
      <c r="L186" s="298">
        <v>223</v>
      </c>
    </row>
    <row r="187" spans="1:12">
      <c r="A187" s="294" t="s">
        <v>1442</v>
      </c>
      <c r="B187" s="294" t="s">
        <v>303</v>
      </c>
      <c r="C187" s="294" t="s">
        <v>2429</v>
      </c>
      <c r="D187" s="295" t="s">
        <v>1231</v>
      </c>
      <c r="E187" s="296">
        <v>42736</v>
      </c>
      <c r="F187" s="296">
        <v>43100</v>
      </c>
      <c r="G187" s="297">
        <v>51</v>
      </c>
      <c r="H187" s="298">
        <v>7</v>
      </c>
      <c r="I187" s="298">
        <v>12</v>
      </c>
      <c r="J187" s="298">
        <v>20</v>
      </c>
      <c r="K187" s="298">
        <v>12</v>
      </c>
      <c r="L187" s="298">
        <v>90</v>
      </c>
    </row>
    <row r="188" spans="1:12">
      <c r="A188" s="294" t="s">
        <v>1443</v>
      </c>
      <c r="B188" s="294" t="s">
        <v>305</v>
      </c>
      <c r="C188" s="294" t="s">
        <v>1230</v>
      </c>
      <c r="D188" s="295" t="s">
        <v>1231</v>
      </c>
      <c r="E188" s="296">
        <v>42736</v>
      </c>
      <c r="F188" s="296">
        <v>43100</v>
      </c>
      <c r="G188" s="297">
        <v>67</v>
      </c>
      <c r="H188" s="298">
        <v>10</v>
      </c>
      <c r="I188" s="298">
        <v>16</v>
      </c>
      <c r="J188" s="298">
        <v>26</v>
      </c>
      <c r="K188" s="298">
        <v>15</v>
      </c>
      <c r="L188" s="298">
        <v>182</v>
      </c>
    </row>
    <row r="189" spans="1:12">
      <c r="A189" s="294" t="s">
        <v>1444</v>
      </c>
      <c r="B189" s="294" t="s">
        <v>305</v>
      </c>
      <c r="C189" s="294" t="s">
        <v>306</v>
      </c>
      <c r="D189" s="295" t="s">
        <v>1231</v>
      </c>
      <c r="E189" s="296">
        <v>42736</v>
      </c>
      <c r="F189" s="296">
        <v>43100</v>
      </c>
      <c r="G189" s="297">
        <v>87</v>
      </c>
      <c r="H189" s="298">
        <v>13</v>
      </c>
      <c r="I189" s="298">
        <v>21</v>
      </c>
      <c r="J189" s="298">
        <v>34</v>
      </c>
      <c r="K189" s="298">
        <v>19</v>
      </c>
      <c r="L189" s="298">
        <v>190</v>
      </c>
    </row>
    <row r="190" spans="1:12">
      <c r="A190" s="294" t="s">
        <v>1445</v>
      </c>
      <c r="B190" s="294" t="s">
        <v>307</v>
      </c>
      <c r="C190" s="294" t="s">
        <v>1230</v>
      </c>
      <c r="D190" s="295" t="s">
        <v>1231</v>
      </c>
      <c r="E190" s="296">
        <v>42736</v>
      </c>
      <c r="F190" s="296">
        <v>43100</v>
      </c>
      <c r="G190" s="297">
        <v>84</v>
      </c>
      <c r="H190" s="298">
        <v>12</v>
      </c>
      <c r="I190" s="298">
        <v>21</v>
      </c>
      <c r="J190" s="298">
        <v>33</v>
      </c>
      <c r="K190" s="298">
        <v>18</v>
      </c>
      <c r="L190" s="298">
        <v>142</v>
      </c>
    </row>
    <row r="191" spans="1:12">
      <c r="A191" s="294" t="s">
        <v>1446</v>
      </c>
      <c r="B191" s="294" t="s">
        <v>307</v>
      </c>
      <c r="C191" s="294" t="s">
        <v>308</v>
      </c>
      <c r="D191" s="295" t="s">
        <v>1231</v>
      </c>
      <c r="E191" s="296">
        <v>42736</v>
      </c>
      <c r="F191" s="296">
        <v>43100</v>
      </c>
      <c r="G191" s="297">
        <v>90</v>
      </c>
      <c r="H191" s="298">
        <v>13</v>
      </c>
      <c r="I191" s="298">
        <v>22</v>
      </c>
      <c r="J191" s="298">
        <v>36</v>
      </c>
      <c r="K191" s="298">
        <v>19</v>
      </c>
      <c r="L191" s="298">
        <v>258</v>
      </c>
    </row>
    <row r="192" spans="1:12">
      <c r="A192" s="294" t="s">
        <v>1447</v>
      </c>
      <c r="B192" s="294" t="s">
        <v>307</v>
      </c>
      <c r="C192" s="294" t="s">
        <v>309</v>
      </c>
      <c r="D192" s="295" t="s">
        <v>1231</v>
      </c>
      <c r="E192" s="296">
        <v>42736</v>
      </c>
      <c r="F192" s="296">
        <v>43100</v>
      </c>
      <c r="G192" s="297">
        <v>75</v>
      </c>
      <c r="H192" s="298">
        <v>11</v>
      </c>
      <c r="I192" s="298">
        <v>18</v>
      </c>
      <c r="J192" s="298">
        <v>30</v>
      </c>
      <c r="K192" s="298">
        <v>16</v>
      </c>
      <c r="L192" s="298">
        <v>167</v>
      </c>
    </row>
    <row r="193" spans="1:12">
      <c r="A193" s="294" t="s">
        <v>1448</v>
      </c>
      <c r="B193" s="294" t="s">
        <v>307</v>
      </c>
      <c r="C193" s="294" t="s">
        <v>310</v>
      </c>
      <c r="D193" s="295" t="s">
        <v>1231</v>
      </c>
      <c r="E193" s="296">
        <v>42736</v>
      </c>
      <c r="F193" s="296">
        <v>43100</v>
      </c>
      <c r="G193" s="297">
        <v>63</v>
      </c>
      <c r="H193" s="298">
        <v>9</v>
      </c>
      <c r="I193" s="298">
        <v>15</v>
      </c>
      <c r="J193" s="298">
        <v>25</v>
      </c>
      <c r="K193" s="298">
        <v>14</v>
      </c>
      <c r="L193" s="298">
        <v>144</v>
      </c>
    </row>
    <row r="194" spans="1:12">
      <c r="A194" s="294" t="s">
        <v>1449</v>
      </c>
      <c r="B194" s="294" t="s">
        <v>307</v>
      </c>
      <c r="C194" s="294" t="s">
        <v>311</v>
      </c>
      <c r="D194" s="295" t="s">
        <v>1231</v>
      </c>
      <c r="E194" s="296">
        <v>42736</v>
      </c>
      <c r="F194" s="296">
        <v>43100</v>
      </c>
      <c r="G194" s="297">
        <v>95</v>
      </c>
      <c r="H194" s="298">
        <v>14</v>
      </c>
      <c r="I194" s="298">
        <v>23</v>
      </c>
      <c r="J194" s="298">
        <v>38</v>
      </c>
      <c r="K194" s="298">
        <v>20</v>
      </c>
      <c r="L194" s="298">
        <v>114</v>
      </c>
    </row>
    <row r="195" spans="1:12">
      <c r="A195" s="294" t="s">
        <v>1450</v>
      </c>
      <c r="B195" s="294" t="s">
        <v>307</v>
      </c>
      <c r="C195" s="294" t="s">
        <v>312</v>
      </c>
      <c r="D195" s="295" t="s">
        <v>1231</v>
      </c>
      <c r="E195" s="296">
        <v>42736</v>
      </c>
      <c r="F195" s="296">
        <v>43100</v>
      </c>
      <c r="G195" s="297">
        <v>81</v>
      </c>
      <c r="H195" s="298">
        <v>12</v>
      </c>
      <c r="I195" s="298">
        <v>20</v>
      </c>
      <c r="J195" s="298">
        <v>32</v>
      </c>
      <c r="K195" s="298">
        <v>17</v>
      </c>
      <c r="L195" s="298">
        <v>166</v>
      </c>
    </row>
    <row r="196" spans="1:12">
      <c r="A196" s="294" t="s">
        <v>1451</v>
      </c>
      <c r="B196" s="294" t="s">
        <v>307</v>
      </c>
      <c r="C196" s="294" t="s">
        <v>313</v>
      </c>
      <c r="D196" s="295" t="s">
        <v>1231</v>
      </c>
      <c r="E196" s="296">
        <v>42736</v>
      </c>
      <c r="F196" s="296">
        <v>43100</v>
      </c>
      <c r="G196" s="297">
        <v>92</v>
      </c>
      <c r="H196" s="298">
        <v>13</v>
      </c>
      <c r="I196" s="298">
        <v>23</v>
      </c>
      <c r="J196" s="298">
        <v>36</v>
      </c>
      <c r="K196" s="298">
        <v>20</v>
      </c>
      <c r="L196" s="298">
        <v>176</v>
      </c>
    </row>
    <row r="197" spans="1:12">
      <c r="A197" s="294" t="s">
        <v>1452</v>
      </c>
      <c r="B197" s="294" t="s">
        <v>307</v>
      </c>
      <c r="C197" s="294" t="s">
        <v>314</v>
      </c>
      <c r="D197" s="295" t="s">
        <v>1231</v>
      </c>
      <c r="E197" s="296">
        <v>42736</v>
      </c>
      <c r="F197" s="296">
        <v>43100</v>
      </c>
      <c r="G197" s="297">
        <v>123</v>
      </c>
      <c r="H197" s="298">
        <v>18</v>
      </c>
      <c r="I197" s="298">
        <v>30</v>
      </c>
      <c r="J197" s="298">
        <v>49</v>
      </c>
      <c r="K197" s="298">
        <v>26</v>
      </c>
      <c r="L197" s="298">
        <v>243</v>
      </c>
    </row>
    <row r="198" spans="1:12">
      <c r="A198" s="294" t="s">
        <v>1453</v>
      </c>
      <c r="B198" s="294" t="s">
        <v>307</v>
      </c>
      <c r="C198" s="294" t="s">
        <v>315</v>
      </c>
      <c r="D198" s="295" t="s">
        <v>1231</v>
      </c>
      <c r="E198" s="296">
        <v>42736</v>
      </c>
      <c r="F198" s="296">
        <v>43100</v>
      </c>
      <c r="G198" s="297">
        <v>75</v>
      </c>
      <c r="H198" s="298">
        <v>11</v>
      </c>
      <c r="I198" s="298">
        <v>18</v>
      </c>
      <c r="J198" s="298">
        <v>30</v>
      </c>
      <c r="K198" s="298">
        <v>16</v>
      </c>
      <c r="L198" s="298">
        <v>168</v>
      </c>
    </row>
    <row r="199" spans="1:12">
      <c r="A199" s="294" t="s">
        <v>1454</v>
      </c>
      <c r="B199" s="294" t="s">
        <v>307</v>
      </c>
      <c r="C199" s="294" t="s">
        <v>316</v>
      </c>
      <c r="D199" s="295" t="s">
        <v>1231</v>
      </c>
      <c r="E199" s="296">
        <v>42736</v>
      </c>
      <c r="F199" s="296">
        <v>43100</v>
      </c>
      <c r="G199" s="297">
        <v>86</v>
      </c>
      <c r="H199" s="298">
        <v>12</v>
      </c>
      <c r="I199" s="298">
        <v>21</v>
      </c>
      <c r="J199" s="298">
        <v>34</v>
      </c>
      <c r="K199" s="298">
        <v>19</v>
      </c>
      <c r="L199" s="298">
        <v>176</v>
      </c>
    </row>
    <row r="200" spans="1:12">
      <c r="A200" s="294" t="s">
        <v>1455</v>
      </c>
      <c r="B200" s="294" t="s">
        <v>307</v>
      </c>
      <c r="C200" s="294" t="s">
        <v>317</v>
      </c>
      <c r="D200" s="295" t="s">
        <v>1231</v>
      </c>
      <c r="E200" s="296">
        <v>42736</v>
      </c>
      <c r="F200" s="296">
        <v>43100</v>
      </c>
      <c r="G200" s="297">
        <v>93</v>
      </c>
      <c r="H200" s="298">
        <v>13</v>
      </c>
      <c r="I200" s="298">
        <v>23</v>
      </c>
      <c r="J200" s="298">
        <v>37</v>
      </c>
      <c r="K200" s="298">
        <v>20</v>
      </c>
      <c r="L200" s="298">
        <v>169</v>
      </c>
    </row>
    <row r="201" spans="1:12">
      <c r="A201" s="294" t="s">
        <v>1456</v>
      </c>
      <c r="B201" s="294" t="s">
        <v>307</v>
      </c>
      <c r="C201" s="294" t="s">
        <v>318</v>
      </c>
      <c r="D201" s="295" t="s">
        <v>1231</v>
      </c>
      <c r="E201" s="296">
        <v>42736</v>
      </c>
      <c r="F201" s="296">
        <v>43100</v>
      </c>
      <c r="G201" s="297">
        <v>76</v>
      </c>
      <c r="H201" s="298">
        <v>11</v>
      </c>
      <c r="I201" s="298">
        <v>19</v>
      </c>
      <c r="J201" s="298">
        <v>30</v>
      </c>
      <c r="K201" s="298">
        <v>16</v>
      </c>
      <c r="L201" s="298">
        <v>187</v>
      </c>
    </row>
    <row r="202" spans="1:12">
      <c r="A202" s="294" t="s">
        <v>1457</v>
      </c>
      <c r="B202" s="294" t="s">
        <v>307</v>
      </c>
      <c r="C202" s="294" t="s">
        <v>319</v>
      </c>
      <c r="D202" s="295" t="s">
        <v>1231</v>
      </c>
      <c r="E202" s="296">
        <v>42736</v>
      </c>
      <c r="F202" s="296">
        <v>43100</v>
      </c>
      <c r="G202" s="297">
        <v>64</v>
      </c>
      <c r="H202" s="298">
        <v>9</v>
      </c>
      <c r="I202" s="298">
        <v>16</v>
      </c>
      <c r="J202" s="298">
        <v>25</v>
      </c>
      <c r="K202" s="298">
        <v>14</v>
      </c>
      <c r="L202" s="298">
        <v>121</v>
      </c>
    </row>
    <row r="203" spans="1:12">
      <c r="A203" s="294" t="s">
        <v>1458</v>
      </c>
      <c r="B203" s="294" t="s">
        <v>307</v>
      </c>
      <c r="C203" s="294" t="s">
        <v>320</v>
      </c>
      <c r="D203" s="295" t="s">
        <v>1231</v>
      </c>
      <c r="E203" s="296">
        <v>42736</v>
      </c>
      <c r="F203" s="296">
        <v>43100</v>
      </c>
      <c r="G203" s="297">
        <v>84</v>
      </c>
      <c r="H203" s="298">
        <v>12</v>
      </c>
      <c r="I203" s="298">
        <v>21</v>
      </c>
      <c r="J203" s="298">
        <v>33</v>
      </c>
      <c r="K203" s="298">
        <v>18</v>
      </c>
      <c r="L203" s="298">
        <v>210</v>
      </c>
    </row>
    <row r="204" spans="1:12">
      <c r="A204" s="294" t="s">
        <v>1459</v>
      </c>
      <c r="B204" s="294" t="s">
        <v>307</v>
      </c>
      <c r="C204" s="294" t="s">
        <v>321</v>
      </c>
      <c r="D204" s="295" t="s">
        <v>1231</v>
      </c>
      <c r="E204" s="296">
        <v>42736</v>
      </c>
      <c r="F204" s="296">
        <v>43100</v>
      </c>
      <c r="G204" s="297">
        <v>100</v>
      </c>
      <c r="H204" s="298">
        <v>15</v>
      </c>
      <c r="I204" s="298">
        <v>25</v>
      </c>
      <c r="J204" s="298">
        <v>40</v>
      </c>
      <c r="K204" s="298">
        <v>20</v>
      </c>
      <c r="L204" s="298">
        <v>153</v>
      </c>
    </row>
    <row r="205" spans="1:12">
      <c r="A205" s="294" t="s">
        <v>1460</v>
      </c>
      <c r="B205" s="294" t="s">
        <v>307</v>
      </c>
      <c r="C205" s="294" t="s">
        <v>322</v>
      </c>
      <c r="D205" s="295" t="s">
        <v>1231</v>
      </c>
      <c r="E205" s="296">
        <v>42736</v>
      </c>
      <c r="F205" s="296">
        <v>43100</v>
      </c>
      <c r="G205" s="297">
        <v>57</v>
      </c>
      <c r="H205" s="298">
        <v>8</v>
      </c>
      <c r="I205" s="298">
        <v>14</v>
      </c>
      <c r="J205" s="298">
        <v>22</v>
      </c>
      <c r="K205" s="298">
        <v>13</v>
      </c>
      <c r="L205" s="298">
        <v>136</v>
      </c>
    </row>
    <row r="206" spans="1:12">
      <c r="A206" s="294" t="s">
        <v>1461</v>
      </c>
      <c r="B206" s="294" t="s">
        <v>307</v>
      </c>
      <c r="C206" s="294" t="s">
        <v>323</v>
      </c>
      <c r="D206" s="295" t="s">
        <v>1231</v>
      </c>
      <c r="E206" s="296">
        <v>42736</v>
      </c>
      <c r="F206" s="296">
        <v>43100</v>
      </c>
      <c r="G206" s="297">
        <v>90</v>
      </c>
      <c r="H206" s="298">
        <v>13</v>
      </c>
      <c r="I206" s="298">
        <v>22</v>
      </c>
      <c r="J206" s="298">
        <v>36</v>
      </c>
      <c r="K206" s="298">
        <v>19</v>
      </c>
      <c r="L206" s="298">
        <v>131</v>
      </c>
    </row>
    <row r="207" spans="1:12">
      <c r="A207" s="294" t="s">
        <v>1462</v>
      </c>
      <c r="B207" s="294" t="s">
        <v>307</v>
      </c>
      <c r="C207" s="294" t="s">
        <v>324</v>
      </c>
      <c r="D207" s="295" t="s">
        <v>1231</v>
      </c>
      <c r="E207" s="296">
        <v>42736</v>
      </c>
      <c r="F207" s="296">
        <v>43100</v>
      </c>
      <c r="G207" s="297">
        <v>73</v>
      </c>
      <c r="H207" s="298">
        <v>10</v>
      </c>
      <c r="I207" s="298">
        <v>18</v>
      </c>
      <c r="J207" s="298">
        <v>29</v>
      </c>
      <c r="K207" s="298">
        <v>16</v>
      </c>
      <c r="L207" s="298">
        <v>135</v>
      </c>
    </row>
    <row r="208" spans="1:12">
      <c r="A208" s="294" t="s">
        <v>1463</v>
      </c>
      <c r="B208" s="294" t="s">
        <v>307</v>
      </c>
      <c r="C208" s="294" t="s">
        <v>325</v>
      </c>
      <c r="D208" s="295" t="s">
        <v>1231</v>
      </c>
      <c r="E208" s="296">
        <v>42736</v>
      </c>
      <c r="F208" s="296">
        <v>43100</v>
      </c>
      <c r="G208" s="297">
        <v>66</v>
      </c>
      <c r="H208" s="298">
        <v>9</v>
      </c>
      <c r="I208" s="298">
        <v>16</v>
      </c>
      <c r="J208" s="298">
        <v>26</v>
      </c>
      <c r="K208" s="298">
        <v>15</v>
      </c>
      <c r="L208" s="298">
        <v>157</v>
      </c>
    </row>
    <row r="209" spans="1:12">
      <c r="A209" s="294" t="s">
        <v>1464</v>
      </c>
      <c r="B209" s="294" t="s">
        <v>307</v>
      </c>
      <c r="C209" s="294" t="s">
        <v>326</v>
      </c>
      <c r="D209" s="295" t="s">
        <v>1231</v>
      </c>
      <c r="E209" s="296">
        <v>42736</v>
      </c>
      <c r="F209" s="296">
        <v>43100</v>
      </c>
      <c r="G209" s="297">
        <v>68</v>
      </c>
      <c r="H209" s="298">
        <v>10</v>
      </c>
      <c r="I209" s="298">
        <v>17</v>
      </c>
      <c r="J209" s="298">
        <v>27</v>
      </c>
      <c r="K209" s="298">
        <v>14</v>
      </c>
      <c r="L209" s="298">
        <v>173</v>
      </c>
    </row>
    <row r="210" spans="1:12">
      <c r="A210" s="294" t="s">
        <v>1465</v>
      </c>
      <c r="B210" s="294" t="s">
        <v>307</v>
      </c>
      <c r="C210" s="294" t="s">
        <v>327</v>
      </c>
      <c r="D210" s="295" t="s">
        <v>1231</v>
      </c>
      <c r="E210" s="296">
        <v>42736</v>
      </c>
      <c r="F210" s="296">
        <v>43100</v>
      </c>
      <c r="G210" s="297">
        <v>108</v>
      </c>
      <c r="H210" s="298">
        <v>16</v>
      </c>
      <c r="I210" s="298">
        <v>27</v>
      </c>
      <c r="J210" s="298">
        <v>43</v>
      </c>
      <c r="K210" s="298">
        <v>22</v>
      </c>
      <c r="L210" s="298">
        <v>259</v>
      </c>
    </row>
    <row r="211" spans="1:12">
      <c r="A211" s="294" t="s">
        <v>1466</v>
      </c>
      <c r="B211" s="294" t="s">
        <v>307</v>
      </c>
      <c r="C211" s="294" t="s">
        <v>328</v>
      </c>
      <c r="D211" s="295" t="s">
        <v>1231</v>
      </c>
      <c r="E211" s="296">
        <v>42736</v>
      </c>
      <c r="F211" s="296">
        <v>43100</v>
      </c>
      <c r="G211" s="297">
        <v>65</v>
      </c>
      <c r="H211" s="298">
        <v>9</v>
      </c>
      <c r="I211" s="298">
        <v>16</v>
      </c>
      <c r="J211" s="298">
        <v>26</v>
      </c>
      <c r="K211" s="298">
        <v>14</v>
      </c>
      <c r="L211" s="298">
        <v>141</v>
      </c>
    </row>
    <row r="212" spans="1:12">
      <c r="A212" s="294" t="s">
        <v>1467</v>
      </c>
      <c r="B212" s="294" t="s">
        <v>307</v>
      </c>
      <c r="C212" s="294" t="s">
        <v>329</v>
      </c>
      <c r="D212" s="295" t="s">
        <v>1231</v>
      </c>
      <c r="E212" s="296">
        <v>42736</v>
      </c>
      <c r="F212" s="296">
        <v>43100</v>
      </c>
      <c r="G212" s="297">
        <v>81</v>
      </c>
      <c r="H212" s="298">
        <v>12</v>
      </c>
      <c r="I212" s="298">
        <v>20</v>
      </c>
      <c r="J212" s="298">
        <v>32</v>
      </c>
      <c r="K212" s="298">
        <v>17</v>
      </c>
      <c r="L212" s="298">
        <v>193</v>
      </c>
    </row>
    <row r="213" spans="1:12">
      <c r="A213" s="294" t="s">
        <v>1468</v>
      </c>
      <c r="B213" s="294" t="s">
        <v>307</v>
      </c>
      <c r="C213" s="294" t="s">
        <v>330</v>
      </c>
      <c r="D213" s="295" t="s">
        <v>1231</v>
      </c>
      <c r="E213" s="296">
        <v>42736</v>
      </c>
      <c r="F213" s="296">
        <v>43100</v>
      </c>
      <c r="G213" s="297">
        <v>102</v>
      </c>
      <c r="H213" s="298">
        <v>15</v>
      </c>
      <c r="I213" s="298">
        <v>25</v>
      </c>
      <c r="J213" s="298">
        <v>40</v>
      </c>
      <c r="K213" s="298">
        <v>22</v>
      </c>
      <c r="L213" s="298">
        <v>264</v>
      </c>
    </row>
    <row r="214" spans="1:12">
      <c r="A214" s="294" t="s">
        <v>1469</v>
      </c>
      <c r="B214" s="294" t="s">
        <v>307</v>
      </c>
      <c r="C214" s="294" t="s">
        <v>331</v>
      </c>
      <c r="D214" s="295" t="s">
        <v>1231</v>
      </c>
      <c r="E214" s="296">
        <v>42736</v>
      </c>
      <c r="F214" s="296">
        <v>43100</v>
      </c>
      <c r="G214" s="297">
        <v>81</v>
      </c>
      <c r="H214" s="298">
        <v>12</v>
      </c>
      <c r="I214" s="298">
        <v>20</v>
      </c>
      <c r="J214" s="298">
        <v>32</v>
      </c>
      <c r="K214" s="298">
        <v>17</v>
      </c>
      <c r="L214" s="298">
        <v>148</v>
      </c>
    </row>
    <row r="215" spans="1:12">
      <c r="A215" s="294" t="s">
        <v>1470</v>
      </c>
      <c r="B215" s="294" t="s">
        <v>307</v>
      </c>
      <c r="C215" s="294" t="s">
        <v>332</v>
      </c>
      <c r="D215" s="295" t="s">
        <v>1231</v>
      </c>
      <c r="E215" s="296">
        <v>42736</v>
      </c>
      <c r="F215" s="296">
        <v>43100</v>
      </c>
      <c r="G215" s="297">
        <v>77</v>
      </c>
      <c r="H215" s="298">
        <v>11</v>
      </c>
      <c r="I215" s="298">
        <v>19</v>
      </c>
      <c r="J215" s="298">
        <v>30</v>
      </c>
      <c r="K215" s="298">
        <v>17</v>
      </c>
      <c r="L215" s="298">
        <v>141</v>
      </c>
    </row>
    <row r="216" spans="1:12">
      <c r="A216" s="294" t="s">
        <v>1471</v>
      </c>
      <c r="B216" s="294" t="s">
        <v>307</v>
      </c>
      <c r="C216" s="294" t="s">
        <v>333</v>
      </c>
      <c r="D216" s="295" t="s">
        <v>1231</v>
      </c>
      <c r="E216" s="296">
        <v>42736</v>
      </c>
      <c r="F216" s="296">
        <v>43100</v>
      </c>
      <c r="G216" s="297">
        <v>60</v>
      </c>
      <c r="H216" s="298">
        <v>9</v>
      </c>
      <c r="I216" s="298">
        <v>15</v>
      </c>
      <c r="J216" s="298">
        <v>24</v>
      </c>
      <c r="K216" s="298">
        <v>12</v>
      </c>
      <c r="L216" s="298">
        <v>146</v>
      </c>
    </row>
    <row r="217" spans="1:12">
      <c r="A217" s="294" t="s">
        <v>1472</v>
      </c>
      <c r="B217" s="294" t="s">
        <v>307</v>
      </c>
      <c r="C217" s="294" t="s">
        <v>334</v>
      </c>
      <c r="D217" s="295" t="s">
        <v>1231</v>
      </c>
      <c r="E217" s="296">
        <v>42736</v>
      </c>
      <c r="F217" s="296">
        <v>43100</v>
      </c>
      <c r="G217" s="297">
        <v>84</v>
      </c>
      <c r="H217" s="298">
        <v>12</v>
      </c>
      <c r="I217" s="298">
        <v>21</v>
      </c>
      <c r="J217" s="298">
        <v>33</v>
      </c>
      <c r="K217" s="298">
        <v>18</v>
      </c>
      <c r="L217" s="298">
        <v>142</v>
      </c>
    </row>
    <row r="218" spans="1:12">
      <c r="A218" s="294" t="s">
        <v>1473</v>
      </c>
      <c r="B218" s="294" t="s">
        <v>307</v>
      </c>
      <c r="C218" s="294" t="s">
        <v>335</v>
      </c>
      <c r="D218" s="295" t="s">
        <v>1231</v>
      </c>
      <c r="E218" s="296">
        <v>42736</v>
      </c>
      <c r="F218" s="296">
        <v>43100</v>
      </c>
      <c r="G218" s="297">
        <v>84</v>
      </c>
      <c r="H218" s="298">
        <v>12</v>
      </c>
      <c r="I218" s="298">
        <v>21</v>
      </c>
      <c r="J218" s="298">
        <v>33</v>
      </c>
      <c r="K218" s="298">
        <v>18</v>
      </c>
      <c r="L218" s="298">
        <v>159</v>
      </c>
    </row>
    <row r="219" spans="1:12">
      <c r="A219" s="294" t="s">
        <v>1474</v>
      </c>
      <c r="B219" s="294" t="s">
        <v>307</v>
      </c>
      <c r="C219" s="294" t="s">
        <v>336</v>
      </c>
      <c r="D219" s="295" t="s">
        <v>1231</v>
      </c>
      <c r="E219" s="296">
        <v>42736</v>
      </c>
      <c r="F219" s="296">
        <v>43100</v>
      </c>
      <c r="G219" s="297">
        <v>79</v>
      </c>
      <c r="H219" s="298">
        <v>11</v>
      </c>
      <c r="I219" s="298">
        <v>19</v>
      </c>
      <c r="J219" s="298">
        <v>31</v>
      </c>
      <c r="K219" s="298">
        <v>18</v>
      </c>
      <c r="L219" s="298">
        <v>137</v>
      </c>
    </row>
    <row r="220" spans="1:12">
      <c r="A220" s="294" t="s">
        <v>1475</v>
      </c>
      <c r="B220" s="294" t="s">
        <v>307</v>
      </c>
      <c r="C220" s="294" t="s">
        <v>337</v>
      </c>
      <c r="D220" s="295" t="s">
        <v>1231</v>
      </c>
      <c r="E220" s="296">
        <v>42736</v>
      </c>
      <c r="F220" s="296">
        <v>43100</v>
      </c>
      <c r="G220" s="297">
        <v>77</v>
      </c>
      <c r="H220" s="298">
        <v>11</v>
      </c>
      <c r="I220" s="298">
        <v>19</v>
      </c>
      <c r="J220" s="298">
        <v>30</v>
      </c>
      <c r="K220" s="298">
        <v>17</v>
      </c>
      <c r="L220" s="298">
        <v>150</v>
      </c>
    </row>
    <row r="221" spans="1:12">
      <c r="A221" s="294" t="s">
        <v>1476</v>
      </c>
      <c r="B221" s="294" t="s">
        <v>338</v>
      </c>
      <c r="C221" s="294" t="s">
        <v>339</v>
      </c>
      <c r="D221" s="295" t="s">
        <v>1231</v>
      </c>
      <c r="E221" s="296">
        <v>42736</v>
      </c>
      <c r="F221" s="296">
        <v>43100</v>
      </c>
      <c r="G221" s="297">
        <v>38</v>
      </c>
      <c r="H221" s="298">
        <v>5</v>
      </c>
      <c r="I221" s="298">
        <v>9</v>
      </c>
      <c r="J221" s="298">
        <v>15</v>
      </c>
      <c r="K221" s="298">
        <v>9</v>
      </c>
      <c r="L221" s="298">
        <v>58</v>
      </c>
    </row>
    <row r="222" spans="1:12">
      <c r="A222" s="294" t="s">
        <v>1477</v>
      </c>
      <c r="B222" s="294" t="s">
        <v>340</v>
      </c>
      <c r="C222" s="294" t="s">
        <v>1230</v>
      </c>
      <c r="D222" s="295" t="s">
        <v>1231</v>
      </c>
      <c r="E222" s="296">
        <v>42736</v>
      </c>
      <c r="F222" s="296">
        <v>43100</v>
      </c>
      <c r="G222" s="297">
        <v>67</v>
      </c>
      <c r="H222" s="298">
        <v>10</v>
      </c>
      <c r="I222" s="298">
        <v>16</v>
      </c>
      <c r="J222" s="298">
        <v>26</v>
      </c>
      <c r="K222" s="298">
        <v>15</v>
      </c>
      <c r="L222" s="298">
        <v>161</v>
      </c>
    </row>
    <row r="223" spans="1:12">
      <c r="A223" s="294" t="s">
        <v>1478</v>
      </c>
      <c r="B223" s="294" t="s">
        <v>340</v>
      </c>
      <c r="C223" s="294" t="s">
        <v>341</v>
      </c>
      <c r="D223" s="295" t="s">
        <v>1231</v>
      </c>
      <c r="E223" s="296">
        <v>42736</v>
      </c>
      <c r="F223" s="296">
        <v>43100</v>
      </c>
      <c r="G223" s="297">
        <v>64</v>
      </c>
      <c r="H223" s="298">
        <v>9</v>
      </c>
      <c r="I223" s="298">
        <v>16</v>
      </c>
      <c r="J223" s="298">
        <v>25</v>
      </c>
      <c r="K223" s="298">
        <v>14</v>
      </c>
      <c r="L223" s="298">
        <v>139</v>
      </c>
    </row>
    <row r="224" spans="1:12">
      <c r="A224" s="294" t="s">
        <v>1479</v>
      </c>
      <c r="B224" s="294" t="s">
        <v>340</v>
      </c>
      <c r="C224" s="294" t="s">
        <v>342</v>
      </c>
      <c r="D224" s="295" t="s">
        <v>1231</v>
      </c>
      <c r="E224" s="296">
        <v>42736</v>
      </c>
      <c r="F224" s="296">
        <v>43100</v>
      </c>
      <c r="G224" s="297">
        <v>79</v>
      </c>
      <c r="H224" s="298">
        <v>11</v>
      </c>
      <c r="I224" s="298">
        <v>19</v>
      </c>
      <c r="J224" s="298">
        <v>31</v>
      </c>
      <c r="K224" s="298">
        <v>18</v>
      </c>
      <c r="L224" s="298">
        <v>277</v>
      </c>
    </row>
    <row r="225" spans="1:12">
      <c r="A225" s="294" t="s">
        <v>1480</v>
      </c>
      <c r="B225" s="294" t="s">
        <v>340</v>
      </c>
      <c r="C225" s="294" t="s">
        <v>343</v>
      </c>
      <c r="D225" s="295" t="s">
        <v>1231</v>
      </c>
      <c r="E225" s="296">
        <v>42736</v>
      </c>
      <c r="F225" s="296">
        <v>43100</v>
      </c>
      <c r="G225" s="297">
        <v>63</v>
      </c>
      <c r="H225" s="298">
        <v>9</v>
      </c>
      <c r="I225" s="298">
        <v>15</v>
      </c>
      <c r="J225" s="298">
        <v>25</v>
      </c>
      <c r="K225" s="298">
        <v>14</v>
      </c>
      <c r="L225" s="298">
        <v>135</v>
      </c>
    </row>
    <row r="226" spans="1:12">
      <c r="A226" s="294" t="s">
        <v>1481</v>
      </c>
      <c r="B226" s="294" t="s">
        <v>340</v>
      </c>
      <c r="C226" s="294" t="s">
        <v>344</v>
      </c>
      <c r="D226" s="295" t="s">
        <v>1231</v>
      </c>
      <c r="E226" s="296">
        <v>42736</v>
      </c>
      <c r="F226" s="296">
        <v>43100</v>
      </c>
      <c r="G226" s="297">
        <v>64</v>
      </c>
      <c r="H226" s="298">
        <v>9</v>
      </c>
      <c r="I226" s="298">
        <v>16</v>
      </c>
      <c r="J226" s="298">
        <v>25</v>
      </c>
      <c r="K226" s="298">
        <v>14</v>
      </c>
      <c r="L226" s="298">
        <v>164</v>
      </c>
    </row>
    <row r="227" spans="1:12">
      <c r="A227" s="294" t="s">
        <v>1482</v>
      </c>
      <c r="B227" s="294" t="s">
        <v>340</v>
      </c>
      <c r="C227" s="294" t="s">
        <v>345</v>
      </c>
      <c r="D227" s="295" t="s">
        <v>1231</v>
      </c>
      <c r="E227" s="296">
        <v>42736</v>
      </c>
      <c r="F227" s="296">
        <v>43100</v>
      </c>
      <c r="G227" s="297">
        <v>81</v>
      </c>
      <c r="H227" s="298">
        <v>12</v>
      </c>
      <c r="I227" s="298">
        <v>20</v>
      </c>
      <c r="J227" s="298">
        <v>32</v>
      </c>
      <c r="K227" s="298">
        <v>17</v>
      </c>
      <c r="L227" s="298">
        <v>304</v>
      </c>
    </row>
    <row r="228" spans="1:12">
      <c r="A228" s="294" t="s">
        <v>1483</v>
      </c>
      <c r="B228" s="294" t="s">
        <v>340</v>
      </c>
      <c r="C228" s="294" t="s">
        <v>346</v>
      </c>
      <c r="D228" s="295" t="s">
        <v>1231</v>
      </c>
      <c r="E228" s="296">
        <v>42736</v>
      </c>
      <c r="F228" s="296">
        <v>43100</v>
      </c>
      <c r="G228" s="297">
        <v>72</v>
      </c>
      <c r="H228" s="298">
        <v>10</v>
      </c>
      <c r="I228" s="298">
        <v>18</v>
      </c>
      <c r="J228" s="298">
        <v>28</v>
      </c>
      <c r="K228" s="298">
        <v>16</v>
      </c>
      <c r="L228" s="298">
        <v>166</v>
      </c>
    </row>
    <row r="229" spans="1:12">
      <c r="A229" s="294" t="s">
        <v>1484</v>
      </c>
      <c r="B229" s="294" t="s">
        <v>340</v>
      </c>
      <c r="C229" s="294" t="s">
        <v>347</v>
      </c>
      <c r="D229" s="295" t="s">
        <v>1231</v>
      </c>
      <c r="E229" s="296">
        <v>42736</v>
      </c>
      <c r="F229" s="296">
        <v>43100</v>
      </c>
      <c r="G229" s="297">
        <v>67</v>
      </c>
      <c r="H229" s="298">
        <v>10</v>
      </c>
      <c r="I229" s="298">
        <v>16</v>
      </c>
      <c r="J229" s="298">
        <v>26</v>
      </c>
      <c r="K229" s="298">
        <v>15</v>
      </c>
      <c r="L229" s="298">
        <v>161</v>
      </c>
    </row>
    <row r="230" spans="1:12">
      <c r="A230" s="294" t="s">
        <v>1485</v>
      </c>
      <c r="B230" s="294" t="s">
        <v>340</v>
      </c>
      <c r="C230" s="294" t="s">
        <v>348</v>
      </c>
      <c r="D230" s="295" t="s">
        <v>1231</v>
      </c>
      <c r="E230" s="296">
        <v>42736</v>
      </c>
      <c r="F230" s="296">
        <v>43100</v>
      </c>
      <c r="G230" s="297">
        <v>64</v>
      </c>
      <c r="H230" s="298">
        <v>9</v>
      </c>
      <c r="I230" s="298">
        <v>16</v>
      </c>
      <c r="J230" s="298">
        <v>25</v>
      </c>
      <c r="K230" s="298">
        <v>14</v>
      </c>
      <c r="L230" s="298">
        <v>164</v>
      </c>
    </row>
    <row r="231" spans="1:12">
      <c r="A231" s="294" t="s">
        <v>1486</v>
      </c>
      <c r="B231" s="294" t="s">
        <v>349</v>
      </c>
      <c r="C231" s="294" t="s">
        <v>1230</v>
      </c>
      <c r="D231" s="295" t="s">
        <v>1231</v>
      </c>
      <c r="E231" s="296">
        <v>42736</v>
      </c>
      <c r="F231" s="296">
        <v>43100</v>
      </c>
      <c r="G231" s="297">
        <v>54</v>
      </c>
      <c r="H231" s="298">
        <v>8</v>
      </c>
      <c r="I231" s="298">
        <v>13</v>
      </c>
      <c r="J231" s="298">
        <v>21</v>
      </c>
      <c r="K231" s="298">
        <v>12</v>
      </c>
      <c r="L231" s="298">
        <v>72</v>
      </c>
    </row>
    <row r="232" spans="1:12">
      <c r="A232" s="294" t="s">
        <v>1487</v>
      </c>
      <c r="B232" s="294" t="s">
        <v>349</v>
      </c>
      <c r="C232" s="294" t="s">
        <v>350</v>
      </c>
      <c r="D232" s="295" t="s">
        <v>1231</v>
      </c>
      <c r="E232" s="296">
        <v>42736</v>
      </c>
      <c r="F232" s="296">
        <v>43100</v>
      </c>
      <c r="G232" s="297">
        <v>57</v>
      </c>
      <c r="H232" s="298">
        <v>8</v>
      </c>
      <c r="I232" s="298">
        <v>14</v>
      </c>
      <c r="J232" s="298">
        <v>22</v>
      </c>
      <c r="K232" s="298">
        <v>13</v>
      </c>
      <c r="L232" s="298">
        <v>116</v>
      </c>
    </row>
    <row r="233" spans="1:12">
      <c r="A233" s="294" t="s">
        <v>1488</v>
      </c>
      <c r="B233" s="294" t="s">
        <v>351</v>
      </c>
      <c r="C233" s="294" t="s">
        <v>1230</v>
      </c>
      <c r="D233" s="295" t="s">
        <v>1231</v>
      </c>
      <c r="E233" s="296">
        <v>42736</v>
      </c>
      <c r="F233" s="296">
        <v>43100</v>
      </c>
      <c r="G233" s="297">
        <v>79</v>
      </c>
      <c r="H233" s="298">
        <v>11</v>
      </c>
      <c r="I233" s="298">
        <v>19</v>
      </c>
      <c r="J233" s="298">
        <v>31</v>
      </c>
      <c r="K233" s="298">
        <v>18</v>
      </c>
      <c r="L233" s="298">
        <v>212</v>
      </c>
    </row>
    <row r="234" spans="1:12">
      <c r="A234" s="294" t="s">
        <v>1489</v>
      </c>
      <c r="B234" s="294" t="s">
        <v>351</v>
      </c>
      <c r="C234" s="294" t="s">
        <v>352</v>
      </c>
      <c r="D234" s="295" t="s">
        <v>1231</v>
      </c>
      <c r="E234" s="296">
        <v>42736</v>
      </c>
      <c r="F234" s="296">
        <v>43100</v>
      </c>
      <c r="G234" s="297">
        <v>79</v>
      </c>
      <c r="H234" s="298">
        <v>11</v>
      </c>
      <c r="I234" s="298">
        <v>19</v>
      </c>
      <c r="J234" s="298">
        <v>31</v>
      </c>
      <c r="K234" s="298">
        <v>18</v>
      </c>
      <c r="L234" s="298">
        <v>212</v>
      </c>
    </row>
    <row r="235" spans="1:12">
      <c r="A235" s="294" t="s">
        <v>1490</v>
      </c>
      <c r="B235" s="294" t="s">
        <v>353</v>
      </c>
      <c r="C235" s="294" t="s">
        <v>1230</v>
      </c>
      <c r="D235" s="295" t="s">
        <v>1231</v>
      </c>
      <c r="E235" s="296">
        <v>42736</v>
      </c>
      <c r="F235" s="296">
        <v>43100</v>
      </c>
      <c r="G235" s="297">
        <v>82</v>
      </c>
      <c r="H235" s="298">
        <v>12</v>
      </c>
      <c r="I235" s="298">
        <v>20</v>
      </c>
      <c r="J235" s="298">
        <v>32</v>
      </c>
      <c r="K235" s="298">
        <v>18</v>
      </c>
      <c r="L235" s="298">
        <v>147</v>
      </c>
    </row>
    <row r="236" spans="1:12">
      <c r="A236" s="294" t="s">
        <v>1491</v>
      </c>
      <c r="B236" s="294" t="s">
        <v>353</v>
      </c>
      <c r="C236" s="294" t="s">
        <v>354</v>
      </c>
      <c r="D236" s="295" t="s">
        <v>1231</v>
      </c>
      <c r="E236" s="296">
        <v>42736</v>
      </c>
      <c r="F236" s="296">
        <v>43100</v>
      </c>
      <c r="G236" s="297">
        <v>82</v>
      </c>
      <c r="H236" s="298">
        <v>12</v>
      </c>
      <c r="I236" s="298">
        <v>20</v>
      </c>
      <c r="J236" s="298">
        <v>32</v>
      </c>
      <c r="K236" s="298">
        <v>18</v>
      </c>
      <c r="L236" s="298">
        <v>147</v>
      </c>
    </row>
    <row r="237" spans="1:12">
      <c r="A237" s="294" t="s">
        <v>1492</v>
      </c>
      <c r="B237" s="294" t="s">
        <v>355</v>
      </c>
      <c r="C237" s="294" t="s">
        <v>1230</v>
      </c>
      <c r="D237" s="295" t="s">
        <v>1231</v>
      </c>
      <c r="E237" s="296">
        <v>42736</v>
      </c>
      <c r="F237" s="296">
        <v>43100</v>
      </c>
      <c r="G237" s="297">
        <v>57</v>
      </c>
      <c r="H237" s="298">
        <v>8</v>
      </c>
      <c r="I237" s="298">
        <v>14</v>
      </c>
      <c r="J237" s="298">
        <v>22</v>
      </c>
      <c r="K237" s="298">
        <v>13</v>
      </c>
      <c r="L237" s="298">
        <v>80</v>
      </c>
    </row>
    <row r="238" spans="1:12">
      <c r="A238" s="294" t="s">
        <v>1493</v>
      </c>
      <c r="B238" s="294" t="s">
        <v>355</v>
      </c>
      <c r="C238" s="294" t="s">
        <v>356</v>
      </c>
      <c r="D238" s="295" t="s">
        <v>1231</v>
      </c>
      <c r="E238" s="296">
        <v>42736</v>
      </c>
      <c r="F238" s="296">
        <v>43100</v>
      </c>
      <c r="G238" s="297">
        <v>85</v>
      </c>
      <c r="H238" s="298">
        <v>12</v>
      </c>
      <c r="I238" s="298">
        <v>21</v>
      </c>
      <c r="J238" s="298">
        <v>34</v>
      </c>
      <c r="K238" s="298">
        <v>18</v>
      </c>
      <c r="L238" s="298">
        <v>226</v>
      </c>
    </row>
    <row r="239" spans="1:12">
      <c r="A239" s="294" t="s">
        <v>1494</v>
      </c>
      <c r="B239" s="294" t="s">
        <v>355</v>
      </c>
      <c r="C239" s="294" t="s">
        <v>357</v>
      </c>
      <c r="D239" s="295" t="s">
        <v>1231</v>
      </c>
      <c r="E239" s="296">
        <v>42736</v>
      </c>
      <c r="F239" s="296">
        <v>43100</v>
      </c>
      <c r="G239" s="297">
        <v>56</v>
      </c>
      <c r="H239" s="298">
        <v>8</v>
      </c>
      <c r="I239" s="298">
        <v>14</v>
      </c>
      <c r="J239" s="298">
        <v>22</v>
      </c>
      <c r="K239" s="298">
        <v>12</v>
      </c>
      <c r="L239" s="298">
        <v>78</v>
      </c>
    </row>
    <row r="240" spans="1:12">
      <c r="A240" s="294" t="s">
        <v>1495</v>
      </c>
      <c r="B240" s="294" t="s">
        <v>358</v>
      </c>
      <c r="C240" s="294" t="s">
        <v>1230</v>
      </c>
      <c r="D240" s="295" t="s">
        <v>1231</v>
      </c>
      <c r="E240" s="296">
        <v>42736</v>
      </c>
      <c r="F240" s="296">
        <v>43100</v>
      </c>
      <c r="G240" s="297">
        <v>63</v>
      </c>
      <c r="H240" s="298">
        <v>9</v>
      </c>
      <c r="I240" s="298">
        <v>15</v>
      </c>
      <c r="J240" s="298">
        <v>25</v>
      </c>
      <c r="K240" s="298">
        <v>14</v>
      </c>
      <c r="L240" s="298">
        <v>176</v>
      </c>
    </row>
    <row r="241" spans="1:12">
      <c r="A241" s="294" t="s">
        <v>1496</v>
      </c>
      <c r="B241" s="294" t="s">
        <v>358</v>
      </c>
      <c r="C241" s="294" t="s">
        <v>359</v>
      </c>
      <c r="D241" s="295" t="s">
        <v>1231</v>
      </c>
      <c r="E241" s="296">
        <v>42868</v>
      </c>
      <c r="F241" s="296">
        <v>43023</v>
      </c>
      <c r="G241" s="297">
        <v>93</v>
      </c>
      <c r="H241" s="298">
        <v>13</v>
      </c>
      <c r="I241" s="298">
        <v>23</v>
      </c>
      <c r="J241" s="298">
        <v>37</v>
      </c>
      <c r="K241" s="298">
        <v>20</v>
      </c>
      <c r="L241" s="298">
        <v>319</v>
      </c>
    </row>
    <row r="242" spans="1:12">
      <c r="A242" s="294" t="s">
        <v>1497</v>
      </c>
      <c r="B242" s="294" t="s">
        <v>358</v>
      </c>
      <c r="C242" s="294" t="s">
        <v>359</v>
      </c>
      <c r="D242" s="295" t="s">
        <v>1232</v>
      </c>
      <c r="E242" s="296">
        <v>43024</v>
      </c>
      <c r="F242" s="296">
        <v>42867</v>
      </c>
      <c r="G242" s="297">
        <v>85</v>
      </c>
      <c r="H242" s="298">
        <v>12</v>
      </c>
      <c r="I242" s="298">
        <v>21</v>
      </c>
      <c r="J242" s="298">
        <v>34</v>
      </c>
      <c r="K242" s="298">
        <v>18</v>
      </c>
      <c r="L242" s="298">
        <v>210</v>
      </c>
    </row>
    <row r="243" spans="1:12">
      <c r="A243" s="294" t="s">
        <v>1498</v>
      </c>
      <c r="B243" s="294" t="s">
        <v>358</v>
      </c>
      <c r="C243" s="294" t="s">
        <v>360</v>
      </c>
      <c r="D243" s="295" t="s">
        <v>1231</v>
      </c>
      <c r="E243" s="296">
        <v>42868</v>
      </c>
      <c r="F243" s="296">
        <v>43023</v>
      </c>
      <c r="G243" s="297">
        <v>93</v>
      </c>
      <c r="H243" s="298">
        <v>13</v>
      </c>
      <c r="I243" s="298">
        <v>23</v>
      </c>
      <c r="J243" s="298">
        <v>37</v>
      </c>
      <c r="K243" s="298">
        <v>20</v>
      </c>
      <c r="L243" s="298">
        <v>319</v>
      </c>
    </row>
    <row r="244" spans="1:12">
      <c r="A244" s="294" t="s">
        <v>1499</v>
      </c>
      <c r="B244" s="294" t="s">
        <v>358</v>
      </c>
      <c r="C244" s="294" t="s">
        <v>360</v>
      </c>
      <c r="D244" s="295" t="s">
        <v>1232</v>
      </c>
      <c r="E244" s="296">
        <v>43024</v>
      </c>
      <c r="F244" s="296">
        <v>42867</v>
      </c>
      <c r="G244" s="297">
        <v>85</v>
      </c>
      <c r="H244" s="298">
        <v>12</v>
      </c>
      <c r="I244" s="298">
        <v>21</v>
      </c>
      <c r="J244" s="298">
        <v>34</v>
      </c>
      <c r="K244" s="298">
        <v>18</v>
      </c>
      <c r="L244" s="298">
        <v>210</v>
      </c>
    </row>
    <row r="245" spans="1:12">
      <c r="A245" s="294" t="s">
        <v>1500</v>
      </c>
      <c r="B245" s="294" t="s">
        <v>358</v>
      </c>
      <c r="C245" s="294" t="s">
        <v>361</v>
      </c>
      <c r="D245" s="295" t="s">
        <v>1231</v>
      </c>
      <c r="E245" s="296">
        <v>42856</v>
      </c>
      <c r="F245" s="296">
        <v>43023</v>
      </c>
      <c r="G245" s="297">
        <v>91</v>
      </c>
      <c r="H245" s="298">
        <v>13</v>
      </c>
      <c r="I245" s="298">
        <v>22</v>
      </c>
      <c r="J245" s="298">
        <v>36</v>
      </c>
      <c r="K245" s="298">
        <v>20</v>
      </c>
      <c r="L245" s="298">
        <v>251</v>
      </c>
    </row>
    <row r="246" spans="1:12">
      <c r="A246" s="294" t="s">
        <v>1501</v>
      </c>
      <c r="B246" s="294" t="s">
        <v>358</v>
      </c>
      <c r="C246" s="294" t="s">
        <v>361</v>
      </c>
      <c r="D246" s="295" t="s">
        <v>1232</v>
      </c>
      <c r="E246" s="296">
        <v>43024</v>
      </c>
      <c r="F246" s="296">
        <v>42855</v>
      </c>
      <c r="G246" s="297">
        <v>90</v>
      </c>
      <c r="H246" s="298">
        <v>13</v>
      </c>
      <c r="I246" s="298">
        <v>22</v>
      </c>
      <c r="J246" s="298">
        <v>36</v>
      </c>
      <c r="K246" s="298">
        <v>19</v>
      </c>
      <c r="L246" s="298">
        <v>231</v>
      </c>
    </row>
    <row r="247" spans="1:12">
      <c r="A247" s="294" t="s">
        <v>1502</v>
      </c>
      <c r="B247" s="294" t="s">
        <v>358</v>
      </c>
      <c r="C247" s="294" t="s">
        <v>362</v>
      </c>
      <c r="D247" s="295" t="s">
        <v>1231</v>
      </c>
      <c r="E247" s="296">
        <v>42736</v>
      </c>
      <c r="F247" s="296">
        <v>43100</v>
      </c>
      <c r="G247" s="297">
        <v>63</v>
      </c>
      <c r="H247" s="298">
        <v>9</v>
      </c>
      <c r="I247" s="298">
        <v>15</v>
      </c>
      <c r="J247" s="298">
        <v>25</v>
      </c>
      <c r="K247" s="298">
        <v>14</v>
      </c>
      <c r="L247" s="298">
        <v>176</v>
      </c>
    </row>
    <row r="248" spans="1:12">
      <c r="A248" s="294" t="s">
        <v>1503</v>
      </c>
      <c r="B248" s="294" t="s">
        <v>363</v>
      </c>
      <c r="C248" s="294" t="s">
        <v>1230</v>
      </c>
      <c r="D248" s="295" t="s">
        <v>1231</v>
      </c>
      <c r="E248" s="296">
        <v>42736</v>
      </c>
      <c r="F248" s="296">
        <v>43100</v>
      </c>
      <c r="G248" s="297">
        <v>37</v>
      </c>
      <c r="H248" s="298">
        <v>5</v>
      </c>
      <c r="I248" s="298">
        <v>9</v>
      </c>
      <c r="J248" s="298">
        <v>14</v>
      </c>
      <c r="K248" s="298">
        <v>9</v>
      </c>
      <c r="L248" s="298">
        <v>100</v>
      </c>
    </row>
    <row r="249" spans="1:12">
      <c r="A249" s="294" t="s">
        <v>1504</v>
      </c>
      <c r="B249" s="294" t="s">
        <v>363</v>
      </c>
      <c r="C249" s="294" t="s">
        <v>2392</v>
      </c>
      <c r="D249" s="295" t="s">
        <v>1231</v>
      </c>
      <c r="E249" s="296">
        <v>42736</v>
      </c>
      <c r="F249" s="296">
        <v>43100</v>
      </c>
      <c r="G249" s="297">
        <v>48</v>
      </c>
      <c r="H249" s="298">
        <v>7</v>
      </c>
      <c r="I249" s="298">
        <v>12</v>
      </c>
      <c r="J249" s="298">
        <v>19</v>
      </c>
      <c r="K249" s="298">
        <v>10</v>
      </c>
      <c r="L249" s="298">
        <v>180</v>
      </c>
    </row>
    <row r="250" spans="1:12">
      <c r="A250" s="294" t="s">
        <v>1505</v>
      </c>
      <c r="B250" s="294" t="s">
        <v>363</v>
      </c>
      <c r="C250" s="294" t="s">
        <v>364</v>
      </c>
      <c r="D250" s="295" t="s">
        <v>1231</v>
      </c>
      <c r="E250" s="296">
        <v>42736</v>
      </c>
      <c r="F250" s="296">
        <v>43100</v>
      </c>
      <c r="G250" s="297">
        <v>28</v>
      </c>
      <c r="H250" s="298">
        <v>4</v>
      </c>
      <c r="I250" s="298">
        <v>7</v>
      </c>
      <c r="J250" s="298">
        <v>11</v>
      </c>
      <c r="K250" s="298">
        <v>6</v>
      </c>
      <c r="L250" s="298">
        <v>75</v>
      </c>
    </row>
    <row r="251" spans="1:12">
      <c r="A251" s="294" t="s">
        <v>1506</v>
      </c>
      <c r="B251" s="294" t="s">
        <v>363</v>
      </c>
      <c r="C251" s="294" t="s">
        <v>365</v>
      </c>
      <c r="D251" s="295" t="s">
        <v>1231</v>
      </c>
      <c r="E251" s="296">
        <v>42736</v>
      </c>
      <c r="F251" s="296">
        <v>43100</v>
      </c>
      <c r="G251" s="297">
        <v>84</v>
      </c>
      <c r="H251" s="298">
        <v>12</v>
      </c>
      <c r="I251" s="298">
        <v>21</v>
      </c>
      <c r="J251" s="298">
        <v>33</v>
      </c>
      <c r="K251" s="298">
        <v>18</v>
      </c>
      <c r="L251" s="298">
        <v>205</v>
      </c>
    </row>
    <row r="252" spans="1:12">
      <c r="A252" s="294" t="s">
        <v>1507</v>
      </c>
      <c r="B252" s="294" t="s">
        <v>363</v>
      </c>
      <c r="C252" s="294" t="s">
        <v>366</v>
      </c>
      <c r="D252" s="295" t="s">
        <v>1231</v>
      </c>
      <c r="E252" s="296">
        <v>42736</v>
      </c>
      <c r="F252" s="296">
        <v>43100</v>
      </c>
      <c r="G252" s="297">
        <v>37</v>
      </c>
      <c r="H252" s="298">
        <v>5</v>
      </c>
      <c r="I252" s="298">
        <v>9</v>
      </c>
      <c r="J252" s="298">
        <v>14</v>
      </c>
      <c r="K252" s="298">
        <v>9</v>
      </c>
      <c r="L252" s="298">
        <v>100</v>
      </c>
    </row>
    <row r="253" spans="1:12">
      <c r="A253" s="294" t="s">
        <v>1508</v>
      </c>
      <c r="B253" s="294" t="s">
        <v>363</v>
      </c>
      <c r="C253" s="294" t="s">
        <v>367</v>
      </c>
      <c r="D253" s="295" t="s">
        <v>1231</v>
      </c>
      <c r="E253" s="296">
        <v>42736</v>
      </c>
      <c r="F253" s="296">
        <v>43100</v>
      </c>
      <c r="G253" s="297">
        <v>36</v>
      </c>
      <c r="H253" s="298">
        <v>5</v>
      </c>
      <c r="I253" s="298">
        <v>9</v>
      </c>
      <c r="J253" s="298">
        <v>14</v>
      </c>
      <c r="K253" s="298">
        <v>8</v>
      </c>
      <c r="L253" s="298">
        <v>110</v>
      </c>
    </row>
    <row r="254" spans="1:12">
      <c r="A254" s="294" t="s">
        <v>1509</v>
      </c>
      <c r="B254" s="294" t="s">
        <v>363</v>
      </c>
      <c r="C254" s="294" t="s">
        <v>306</v>
      </c>
      <c r="D254" s="295" t="s">
        <v>1231</v>
      </c>
      <c r="E254" s="296">
        <v>42736</v>
      </c>
      <c r="F254" s="296">
        <v>43100</v>
      </c>
      <c r="G254" s="297">
        <v>45</v>
      </c>
      <c r="H254" s="298">
        <v>6</v>
      </c>
      <c r="I254" s="298">
        <v>11</v>
      </c>
      <c r="J254" s="298">
        <v>18</v>
      </c>
      <c r="K254" s="298">
        <v>10</v>
      </c>
      <c r="L254" s="298">
        <v>130</v>
      </c>
    </row>
    <row r="255" spans="1:12">
      <c r="A255" s="294" t="s">
        <v>1510</v>
      </c>
      <c r="B255" s="294" t="s">
        <v>363</v>
      </c>
      <c r="C255" s="294" t="s">
        <v>368</v>
      </c>
      <c r="D255" s="295" t="s">
        <v>1231</v>
      </c>
      <c r="E255" s="296">
        <v>42736</v>
      </c>
      <c r="F255" s="296">
        <v>43100</v>
      </c>
      <c r="G255" s="297">
        <v>48</v>
      </c>
      <c r="H255" s="298">
        <v>7</v>
      </c>
      <c r="I255" s="298">
        <v>12</v>
      </c>
      <c r="J255" s="298">
        <v>19</v>
      </c>
      <c r="K255" s="298">
        <v>10</v>
      </c>
      <c r="L255" s="298">
        <v>128</v>
      </c>
    </row>
    <row r="256" spans="1:12">
      <c r="A256" s="294" t="s">
        <v>1511</v>
      </c>
      <c r="B256" s="294" t="s">
        <v>369</v>
      </c>
      <c r="C256" s="294" t="s">
        <v>1230</v>
      </c>
      <c r="D256" s="295" t="s">
        <v>1231</v>
      </c>
      <c r="E256" s="296">
        <v>42736</v>
      </c>
      <c r="F256" s="296">
        <v>43100</v>
      </c>
      <c r="G256" s="297">
        <v>87</v>
      </c>
      <c r="H256" s="298">
        <v>13</v>
      </c>
      <c r="I256" s="298">
        <v>21</v>
      </c>
      <c r="J256" s="298">
        <v>34</v>
      </c>
      <c r="K256" s="298">
        <v>19</v>
      </c>
      <c r="L256" s="298">
        <v>207</v>
      </c>
    </row>
    <row r="257" spans="1:12">
      <c r="A257" s="294" t="s">
        <v>1512</v>
      </c>
      <c r="B257" s="294" t="s">
        <v>369</v>
      </c>
      <c r="C257" s="294" t="s">
        <v>370</v>
      </c>
      <c r="D257" s="295" t="s">
        <v>1231</v>
      </c>
      <c r="E257" s="296">
        <v>42736</v>
      </c>
      <c r="F257" s="296">
        <v>43100</v>
      </c>
      <c r="G257" s="297">
        <v>111</v>
      </c>
      <c r="H257" s="298">
        <v>16</v>
      </c>
      <c r="I257" s="298">
        <v>27</v>
      </c>
      <c r="J257" s="298">
        <v>44</v>
      </c>
      <c r="K257" s="298">
        <v>24</v>
      </c>
      <c r="L257" s="298">
        <v>215</v>
      </c>
    </row>
    <row r="258" spans="1:12">
      <c r="A258" s="294" t="s">
        <v>1513</v>
      </c>
      <c r="B258" s="294" t="s">
        <v>369</v>
      </c>
      <c r="C258" s="294" t="s">
        <v>371</v>
      </c>
      <c r="D258" s="295" t="s">
        <v>1231</v>
      </c>
      <c r="E258" s="296">
        <v>42736</v>
      </c>
      <c r="F258" s="296">
        <v>43100</v>
      </c>
      <c r="G258" s="297">
        <v>111</v>
      </c>
      <c r="H258" s="298">
        <v>16</v>
      </c>
      <c r="I258" s="298">
        <v>27</v>
      </c>
      <c r="J258" s="298">
        <v>44</v>
      </c>
      <c r="K258" s="298">
        <v>24</v>
      </c>
      <c r="L258" s="298">
        <v>215</v>
      </c>
    </row>
    <row r="259" spans="1:12">
      <c r="A259" s="294" t="s">
        <v>1514</v>
      </c>
      <c r="B259" s="294" t="s">
        <v>369</v>
      </c>
      <c r="C259" s="294" t="s">
        <v>372</v>
      </c>
      <c r="D259" s="295" t="s">
        <v>1231</v>
      </c>
      <c r="E259" s="296">
        <v>42736</v>
      </c>
      <c r="F259" s="296">
        <v>43100</v>
      </c>
      <c r="G259" s="297">
        <v>96</v>
      </c>
      <c r="H259" s="298">
        <v>14</v>
      </c>
      <c r="I259" s="298">
        <v>24</v>
      </c>
      <c r="J259" s="298">
        <v>38</v>
      </c>
      <c r="K259" s="298">
        <v>20</v>
      </c>
      <c r="L259" s="298">
        <v>182</v>
      </c>
    </row>
    <row r="260" spans="1:12">
      <c r="A260" s="294" t="s">
        <v>1515</v>
      </c>
      <c r="B260" s="294" t="s">
        <v>369</v>
      </c>
      <c r="C260" s="294" t="s">
        <v>373</v>
      </c>
      <c r="D260" s="295" t="s">
        <v>1231</v>
      </c>
      <c r="E260" s="296">
        <v>42736</v>
      </c>
      <c r="F260" s="296">
        <v>43100</v>
      </c>
      <c r="G260" s="297">
        <v>98</v>
      </c>
      <c r="H260" s="298">
        <v>14</v>
      </c>
      <c r="I260" s="298">
        <v>24</v>
      </c>
      <c r="J260" s="298">
        <v>39</v>
      </c>
      <c r="K260" s="298">
        <v>21</v>
      </c>
      <c r="L260" s="298">
        <v>174</v>
      </c>
    </row>
    <row r="261" spans="1:12">
      <c r="A261" s="294" t="s">
        <v>1516</v>
      </c>
      <c r="B261" s="294" t="s">
        <v>374</v>
      </c>
      <c r="C261" s="294" t="s">
        <v>1230</v>
      </c>
      <c r="D261" s="295" t="s">
        <v>1231</v>
      </c>
      <c r="E261" s="296">
        <v>42736</v>
      </c>
      <c r="F261" s="296">
        <v>43100</v>
      </c>
      <c r="G261" s="297">
        <v>62</v>
      </c>
      <c r="H261" s="298">
        <v>9</v>
      </c>
      <c r="I261" s="298">
        <v>15</v>
      </c>
      <c r="J261" s="298">
        <v>24</v>
      </c>
      <c r="K261" s="298">
        <v>14</v>
      </c>
      <c r="L261" s="298">
        <v>136</v>
      </c>
    </row>
    <row r="262" spans="1:12">
      <c r="A262" s="294" t="s">
        <v>1517</v>
      </c>
      <c r="B262" s="294" t="s">
        <v>374</v>
      </c>
      <c r="C262" s="294" t="s">
        <v>375</v>
      </c>
      <c r="D262" s="295" t="s">
        <v>1231</v>
      </c>
      <c r="E262" s="296">
        <v>42736</v>
      </c>
      <c r="F262" s="296">
        <v>43100</v>
      </c>
      <c r="G262" s="297">
        <v>70</v>
      </c>
      <c r="H262" s="298">
        <v>10</v>
      </c>
      <c r="I262" s="298">
        <v>17</v>
      </c>
      <c r="J262" s="298">
        <v>28</v>
      </c>
      <c r="K262" s="298">
        <v>15</v>
      </c>
      <c r="L262" s="298">
        <v>185</v>
      </c>
    </row>
    <row r="263" spans="1:12">
      <c r="A263" s="294" t="s">
        <v>1518</v>
      </c>
      <c r="B263" s="294" t="s">
        <v>374</v>
      </c>
      <c r="C263" s="294" t="s">
        <v>376</v>
      </c>
      <c r="D263" s="295" t="s">
        <v>1231</v>
      </c>
      <c r="E263" s="296">
        <v>42736</v>
      </c>
      <c r="F263" s="296">
        <v>43100</v>
      </c>
      <c r="G263" s="297">
        <v>102</v>
      </c>
      <c r="H263" s="298">
        <v>15</v>
      </c>
      <c r="I263" s="298">
        <v>25</v>
      </c>
      <c r="J263" s="298">
        <v>40</v>
      </c>
      <c r="K263" s="298">
        <v>22</v>
      </c>
      <c r="L263" s="298">
        <v>280</v>
      </c>
    </row>
    <row r="264" spans="1:12">
      <c r="A264" s="294" t="s">
        <v>1519</v>
      </c>
      <c r="B264" s="294" t="s">
        <v>377</v>
      </c>
      <c r="C264" s="294" t="s">
        <v>1230</v>
      </c>
      <c r="D264" s="295" t="s">
        <v>1231</v>
      </c>
      <c r="E264" s="296">
        <v>42736</v>
      </c>
      <c r="F264" s="296">
        <v>43100</v>
      </c>
      <c r="G264" s="297">
        <v>76</v>
      </c>
      <c r="H264" s="298">
        <v>11</v>
      </c>
      <c r="I264" s="298">
        <v>19</v>
      </c>
      <c r="J264" s="298">
        <v>30</v>
      </c>
      <c r="K264" s="298">
        <v>16</v>
      </c>
      <c r="L264" s="298">
        <v>130</v>
      </c>
    </row>
    <row r="265" spans="1:12">
      <c r="A265" s="294" t="s">
        <v>1520</v>
      </c>
      <c r="B265" s="294" t="s">
        <v>377</v>
      </c>
      <c r="C265" s="294" t="s">
        <v>378</v>
      </c>
      <c r="D265" s="295" t="s">
        <v>1231</v>
      </c>
      <c r="E265" s="296">
        <v>42736</v>
      </c>
      <c r="F265" s="296">
        <v>43100</v>
      </c>
      <c r="G265" s="297">
        <v>86</v>
      </c>
      <c r="H265" s="298">
        <v>12</v>
      </c>
      <c r="I265" s="298">
        <v>21</v>
      </c>
      <c r="J265" s="298">
        <v>34</v>
      </c>
      <c r="K265" s="298">
        <v>19</v>
      </c>
      <c r="L265" s="298">
        <v>165</v>
      </c>
    </row>
    <row r="266" spans="1:12">
      <c r="A266" s="294" t="s">
        <v>1521</v>
      </c>
      <c r="B266" s="294" t="s">
        <v>377</v>
      </c>
      <c r="C266" s="294" t="s">
        <v>379</v>
      </c>
      <c r="D266" s="295" t="s">
        <v>1231</v>
      </c>
      <c r="E266" s="296">
        <v>42736</v>
      </c>
      <c r="F266" s="296">
        <v>43100</v>
      </c>
      <c r="G266" s="297">
        <v>80</v>
      </c>
      <c r="H266" s="298">
        <v>12</v>
      </c>
      <c r="I266" s="298">
        <v>20</v>
      </c>
      <c r="J266" s="298">
        <v>32</v>
      </c>
      <c r="K266" s="298">
        <v>16</v>
      </c>
      <c r="L266" s="298">
        <v>134</v>
      </c>
    </row>
    <row r="267" spans="1:12">
      <c r="A267" s="294" t="s">
        <v>1522</v>
      </c>
      <c r="B267" s="294" t="s">
        <v>377</v>
      </c>
      <c r="C267" s="294" t="s">
        <v>380</v>
      </c>
      <c r="D267" s="295" t="s">
        <v>1231</v>
      </c>
      <c r="E267" s="296">
        <v>42736</v>
      </c>
      <c r="F267" s="296">
        <v>43100</v>
      </c>
      <c r="G267" s="297">
        <v>106</v>
      </c>
      <c r="H267" s="298">
        <v>15</v>
      </c>
      <c r="I267" s="298">
        <v>26</v>
      </c>
      <c r="J267" s="298">
        <v>42</v>
      </c>
      <c r="K267" s="298">
        <v>23</v>
      </c>
      <c r="L267" s="298">
        <v>253</v>
      </c>
    </row>
    <row r="268" spans="1:12">
      <c r="A268" s="294" t="s">
        <v>1523</v>
      </c>
      <c r="B268" s="294" t="s">
        <v>377</v>
      </c>
      <c r="C268" s="294" t="s">
        <v>381</v>
      </c>
      <c r="D268" s="295" t="s">
        <v>1231</v>
      </c>
      <c r="E268" s="296">
        <v>42736</v>
      </c>
      <c r="F268" s="296">
        <v>43100</v>
      </c>
      <c r="G268" s="297">
        <v>95</v>
      </c>
      <c r="H268" s="298">
        <v>14</v>
      </c>
      <c r="I268" s="298">
        <v>23</v>
      </c>
      <c r="J268" s="298">
        <v>38</v>
      </c>
      <c r="K268" s="298">
        <v>20</v>
      </c>
      <c r="L268" s="298">
        <v>197</v>
      </c>
    </row>
    <row r="269" spans="1:12">
      <c r="A269" s="294" t="s">
        <v>1253</v>
      </c>
      <c r="B269" s="294" t="s">
        <v>377</v>
      </c>
      <c r="C269" s="294" t="s">
        <v>382</v>
      </c>
      <c r="D269" s="295" t="s">
        <v>1231</v>
      </c>
      <c r="E269" s="296">
        <v>42736</v>
      </c>
      <c r="F269" s="296">
        <v>43100</v>
      </c>
      <c r="G269" s="297">
        <v>82</v>
      </c>
      <c r="H269" s="298">
        <v>12</v>
      </c>
      <c r="I269" s="298">
        <v>20</v>
      </c>
      <c r="J269" s="298">
        <v>32</v>
      </c>
      <c r="K269" s="298">
        <v>18</v>
      </c>
      <c r="L269" s="298">
        <v>120</v>
      </c>
    </row>
    <row r="270" spans="1:12">
      <c r="A270" s="294" t="s">
        <v>1524</v>
      </c>
      <c r="B270" s="294" t="s">
        <v>383</v>
      </c>
      <c r="C270" s="294" t="s">
        <v>1230</v>
      </c>
      <c r="D270" s="295" t="s">
        <v>1231</v>
      </c>
      <c r="E270" s="296">
        <v>42736</v>
      </c>
      <c r="F270" s="296">
        <v>43100</v>
      </c>
      <c r="G270" s="297">
        <v>86</v>
      </c>
      <c r="H270" s="298">
        <v>12</v>
      </c>
      <c r="I270" s="298">
        <v>21</v>
      </c>
      <c r="J270" s="298">
        <v>34</v>
      </c>
      <c r="K270" s="298">
        <v>19</v>
      </c>
      <c r="L270" s="298">
        <v>224</v>
      </c>
    </row>
    <row r="271" spans="1:12">
      <c r="A271" s="294" t="s">
        <v>1525</v>
      </c>
      <c r="B271" s="294" t="s">
        <v>383</v>
      </c>
      <c r="C271" s="294" t="s">
        <v>384</v>
      </c>
      <c r="D271" s="295" t="s">
        <v>1231</v>
      </c>
      <c r="E271" s="296">
        <v>42736</v>
      </c>
      <c r="F271" s="296">
        <v>43100</v>
      </c>
      <c r="G271" s="297">
        <v>90</v>
      </c>
      <c r="H271" s="298">
        <v>13</v>
      </c>
      <c r="I271" s="298">
        <v>22</v>
      </c>
      <c r="J271" s="298">
        <v>36</v>
      </c>
      <c r="K271" s="298">
        <v>19</v>
      </c>
      <c r="L271" s="298">
        <v>213</v>
      </c>
    </row>
    <row r="272" spans="1:12">
      <c r="A272" s="294" t="s">
        <v>1526</v>
      </c>
      <c r="B272" s="294" t="s">
        <v>383</v>
      </c>
      <c r="C272" s="294" t="s">
        <v>385</v>
      </c>
      <c r="D272" s="295" t="s">
        <v>1231</v>
      </c>
      <c r="E272" s="296">
        <v>42736</v>
      </c>
      <c r="F272" s="296">
        <v>43100</v>
      </c>
      <c r="G272" s="297">
        <v>102</v>
      </c>
      <c r="H272" s="298">
        <v>15</v>
      </c>
      <c r="I272" s="298">
        <v>25</v>
      </c>
      <c r="J272" s="298">
        <v>40</v>
      </c>
      <c r="K272" s="298">
        <v>22</v>
      </c>
      <c r="L272" s="298">
        <v>242</v>
      </c>
    </row>
    <row r="273" spans="1:12">
      <c r="A273" s="294" t="s">
        <v>1527</v>
      </c>
      <c r="B273" s="294" t="s">
        <v>383</v>
      </c>
      <c r="C273" s="294" t="s">
        <v>386</v>
      </c>
      <c r="D273" s="295" t="s">
        <v>1231</v>
      </c>
      <c r="E273" s="296">
        <v>42736</v>
      </c>
      <c r="F273" s="296">
        <v>43100</v>
      </c>
      <c r="G273" s="297">
        <v>102</v>
      </c>
      <c r="H273" s="298">
        <v>15</v>
      </c>
      <c r="I273" s="298">
        <v>25</v>
      </c>
      <c r="J273" s="298">
        <v>40</v>
      </c>
      <c r="K273" s="298">
        <v>22</v>
      </c>
      <c r="L273" s="298">
        <v>242</v>
      </c>
    </row>
    <row r="274" spans="1:12">
      <c r="A274" s="294" t="s">
        <v>1528</v>
      </c>
      <c r="B274" s="294" t="s">
        <v>383</v>
      </c>
      <c r="C274" s="294" t="s">
        <v>387</v>
      </c>
      <c r="D274" s="295" t="s">
        <v>1231</v>
      </c>
      <c r="E274" s="296">
        <v>42736</v>
      </c>
      <c r="F274" s="296">
        <v>43100</v>
      </c>
      <c r="G274" s="297">
        <v>95</v>
      </c>
      <c r="H274" s="298">
        <v>14</v>
      </c>
      <c r="I274" s="298">
        <v>23</v>
      </c>
      <c r="J274" s="298">
        <v>38</v>
      </c>
      <c r="K274" s="298">
        <v>20</v>
      </c>
      <c r="L274" s="298">
        <v>221</v>
      </c>
    </row>
    <row r="275" spans="1:12">
      <c r="A275" s="294" t="s">
        <v>1529</v>
      </c>
      <c r="B275" s="294" t="s">
        <v>388</v>
      </c>
      <c r="C275" s="294" t="s">
        <v>1230</v>
      </c>
      <c r="D275" s="295" t="s">
        <v>1231</v>
      </c>
      <c r="E275" s="296">
        <v>42736</v>
      </c>
      <c r="F275" s="296">
        <v>43100</v>
      </c>
      <c r="G275" s="297">
        <v>52</v>
      </c>
      <c r="H275" s="298">
        <v>7</v>
      </c>
      <c r="I275" s="298">
        <v>13</v>
      </c>
      <c r="J275" s="298">
        <v>20</v>
      </c>
      <c r="K275" s="298">
        <v>12</v>
      </c>
      <c r="L275" s="298">
        <v>85</v>
      </c>
    </row>
    <row r="276" spans="1:12">
      <c r="A276" s="294" t="s">
        <v>1530</v>
      </c>
      <c r="B276" s="294" t="s">
        <v>388</v>
      </c>
      <c r="C276" s="294" t="s">
        <v>389</v>
      </c>
      <c r="D276" s="295" t="s">
        <v>1231</v>
      </c>
      <c r="E276" s="296">
        <v>42736</v>
      </c>
      <c r="F276" s="296">
        <v>43100</v>
      </c>
      <c r="G276" s="297">
        <v>99</v>
      </c>
      <c r="H276" s="298">
        <v>14</v>
      </c>
      <c r="I276" s="298">
        <v>24</v>
      </c>
      <c r="J276" s="298">
        <v>39</v>
      </c>
      <c r="K276" s="298">
        <v>22</v>
      </c>
      <c r="L276" s="298">
        <v>249</v>
      </c>
    </row>
    <row r="277" spans="1:12">
      <c r="A277" s="294" t="s">
        <v>1531</v>
      </c>
      <c r="B277" s="294" t="s">
        <v>390</v>
      </c>
      <c r="C277" s="294" t="s">
        <v>391</v>
      </c>
      <c r="D277" s="295" t="s">
        <v>1231</v>
      </c>
      <c r="E277" s="296">
        <v>42736</v>
      </c>
      <c r="F277" s="296">
        <v>43100</v>
      </c>
      <c r="G277" s="297">
        <v>63</v>
      </c>
      <c r="H277" s="298">
        <v>9</v>
      </c>
      <c r="I277" s="298">
        <v>15</v>
      </c>
      <c r="J277" s="298">
        <v>25</v>
      </c>
      <c r="K277" s="298">
        <v>14</v>
      </c>
      <c r="L277" s="298">
        <v>161</v>
      </c>
    </row>
    <row r="278" spans="1:12">
      <c r="A278" s="294" t="s">
        <v>1532</v>
      </c>
      <c r="B278" s="294" t="s">
        <v>392</v>
      </c>
      <c r="C278" s="294" t="s">
        <v>1230</v>
      </c>
      <c r="D278" s="295" t="s">
        <v>1231</v>
      </c>
      <c r="E278" s="296">
        <v>42736</v>
      </c>
      <c r="F278" s="296">
        <v>43100</v>
      </c>
      <c r="G278" s="297">
        <v>45</v>
      </c>
      <c r="H278" s="298">
        <v>6</v>
      </c>
      <c r="I278" s="298">
        <v>11</v>
      </c>
      <c r="J278" s="298">
        <v>18</v>
      </c>
      <c r="K278" s="298">
        <v>10</v>
      </c>
      <c r="L278" s="298">
        <v>180</v>
      </c>
    </row>
    <row r="279" spans="1:12">
      <c r="A279" s="294" t="s">
        <v>1533</v>
      </c>
      <c r="B279" s="294" t="s">
        <v>392</v>
      </c>
      <c r="C279" s="294" t="s">
        <v>2393</v>
      </c>
      <c r="D279" s="295" t="s">
        <v>1231</v>
      </c>
      <c r="E279" s="296">
        <v>42736</v>
      </c>
      <c r="F279" s="296">
        <v>43100</v>
      </c>
      <c r="G279" s="297">
        <v>48</v>
      </c>
      <c r="H279" s="298">
        <v>7</v>
      </c>
      <c r="I279" s="298">
        <v>12</v>
      </c>
      <c r="J279" s="298">
        <v>19</v>
      </c>
      <c r="K279" s="298">
        <v>10</v>
      </c>
      <c r="L279" s="298">
        <v>225</v>
      </c>
    </row>
    <row r="280" spans="1:12">
      <c r="A280" s="294" t="s">
        <v>1534</v>
      </c>
      <c r="B280" s="294" t="s">
        <v>392</v>
      </c>
      <c r="C280" s="294" t="s">
        <v>393</v>
      </c>
      <c r="D280" s="295" t="s">
        <v>1231</v>
      </c>
      <c r="E280" s="296">
        <v>42736</v>
      </c>
      <c r="F280" s="296">
        <v>43100</v>
      </c>
      <c r="G280" s="297">
        <v>63</v>
      </c>
      <c r="H280" s="298">
        <v>9</v>
      </c>
      <c r="I280" s="298">
        <v>15</v>
      </c>
      <c r="J280" s="298">
        <v>25</v>
      </c>
      <c r="K280" s="298">
        <v>14</v>
      </c>
      <c r="L280" s="298">
        <v>280</v>
      </c>
    </row>
    <row r="281" spans="1:12">
      <c r="A281" s="294" t="s">
        <v>1535</v>
      </c>
      <c r="B281" s="294" t="s">
        <v>392</v>
      </c>
      <c r="C281" s="294" t="s">
        <v>394</v>
      </c>
      <c r="D281" s="295" t="s">
        <v>1231</v>
      </c>
      <c r="E281" s="296">
        <v>42736</v>
      </c>
      <c r="F281" s="296">
        <v>43100</v>
      </c>
      <c r="G281" s="297">
        <v>35</v>
      </c>
      <c r="H281" s="298">
        <v>5</v>
      </c>
      <c r="I281" s="298">
        <v>8</v>
      </c>
      <c r="J281" s="298">
        <v>14</v>
      </c>
      <c r="K281" s="298">
        <v>8</v>
      </c>
      <c r="L281" s="298">
        <v>200</v>
      </c>
    </row>
    <row r="282" spans="1:12">
      <c r="A282" s="294" t="s">
        <v>1536</v>
      </c>
      <c r="B282" s="294" t="s">
        <v>392</v>
      </c>
      <c r="C282" s="294" t="s">
        <v>2394</v>
      </c>
      <c r="D282" s="295" t="s">
        <v>1231</v>
      </c>
      <c r="E282" s="296">
        <v>42736</v>
      </c>
      <c r="F282" s="296">
        <v>43100</v>
      </c>
      <c r="G282" s="297">
        <v>49</v>
      </c>
      <c r="H282" s="298">
        <v>7</v>
      </c>
      <c r="I282" s="298">
        <v>12</v>
      </c>
      <c r="J282" s="298">
        <v>19</v>
      </c>
      <c r="K282" s="298">
        <v>11</v>
      </c>
      <c r="L282" s="298">
        <v>217</v>
      </c>
    </row>
    <row r="283" spans="1:12">
      <c r="A283" s="294" t="s">
        <v>1537</v>
      </c>
      <c r="B283" s="294" t="s">
        <v>392</v>
      </c>
      <c r="C283" s="294" t="s">
        <v>395</v>
      </c>
      <c r="D283" s="295" t="s">
        <v>1231</v>
      </c>
      <c r="E283" s="296">
        <v>42736</v>
      </c>
      <c r="F283" s="296">
        <v>43100</v>
      </c>
      <c r="G283" s="297">
        <v>75</v>
      </c>
      <c r="H283" s="298">
        <v>11</v>
      </c>
      <c r="I283" s="298">
        <v>18</v>
      </c>
      <c r="J283" s="298">
        <v>30</v>
      </c>
      <c r="K283" s="298">
        <v>16</v>
      </c>
      <c r="L283" s="298">
        <v>200</v>
      </c>
    </row>
    <row r="284" spans="1:12">
      <c r="A284" s="294" t="s">
        <v>1538</v>
      </c>
      <c r="B284" s="294" t="s">
        <v>392</v>
      </c>
      <c r="C284" s="294" t="s">
        <v>396</v>
      </c>
      <c r="D284" s="295" t="s">
        <v>1231</v>
      </c>
      <c r="E284" s="296">
        <v>42736</v>
      </c>
      <c r="F284" s="296">
        <v>43100</v>
      </c>
      <c r="G284" s="297">
        <v>48</v>
      </c>
      <c r="H284" s="298">
        <v>7</v>
      </c>
      <c r="I284" s="298">
        <v>12</v>
      </c>
      <c r="J284" s="298">
        <v>19</v>
      </c>
      <c r="K284" s="298">
        <v>10</v>
      </c>
      <c r="L284" s="298">
        <v>150</v>
      </c>
    </row>
    <row r="285" spans="1:12">
      <c r="A285" s="294" t="s">
        <v>1539</v>
      </c>
      <c r="B285" s="294" t="s">
        <v>397</v>
      </c>
      <c r="C285" s="294" t="s">
        <v>1230</v>
      </c>
      <c r="D285" s="295" t="s">
        <v>1231</v>
      </c>
      <c r="E285" s="296">
        <v>42736</v>
      </c>
      <c r="F285" s="296">
        <v>43100</v>
      </c>
      <c r="G285" s="297">
        <v>74</v>
      </c>
      <c r="H285" s="298">
        <v>11</v>
      </c>
      <c r="I285" s="298">
        <v>18</v>
      </c>
      <c r="J285" s="298">
        <v>29</v>
      </c>
      <c r="K285" s="298">
        <v>16</v>
      </c>
      <c r="L285" s="298">
        <v>106</v>
      </c>
    </row>
    <row r="286" spans="1:12">
      <c r="A286" s="294" t="s">
        <v>1540</v>
      </c>
      <c r="B286" s="294" t="s">
        <v>397</v>
      </c>
      <c r="C286" s="294" t="s">
        <v>398</v>
      </c>
      <c r="D286" s="295" t="s">
        <v>1231</v>
      </c>
      <c r="E286" s="296">
        <v>42736</v>
      </c>
      <c r="F286" s="296">
        <v>43100</v>
      </c>
      <c r="G286" s="297">
        <v>74</v>
      </c>
      <c r="H286" s="298">
        <v>11</v>
      </c>
      <c r="I286" s="298">
        <v>18</v>
      </c>
      <c r="J286" s="298">
        <v>29</v>
      </c>
      <c r="K286" s="298">
        <v>16</v>
      </c>
      <c r="L286" s="298">
        <v>106</v>
      </c>
    </row>
    <row r="287" spans="1:12">
      <c r="A287" s="294" t="s">
        <v>1541</v>
      </c>
      <c r="B287" s="294" t="s">
        <v>397</v>
      </c>
      <c r="C287" s="294" t="s">
        <v>399</v>
      </c>
      <c r="D287" s="295" t="s">
        <v>1231</v>
      </c>
      <c r="E287" s="296">
        <v>42736</v>
      </c>
      <c r="F287" s="296">
        <v>43100</v>
      </c>
      <c r="G287" s="297">
        <v>99</v>
      </c>
      <c r="H287" s="298">
        <v>14</v>
      </c>
      <c r="I287" s="298">
        <v>24</v>
      </c>
      <c r="J287" s="298">
        <v>39</v>
      </c>
      <c r="K287" s="298">
        <v>22</v>
      </c>
      <c r="L287" s="298">
        <v>284</v>
      </c>
    </row>
    <row r="288" spans="1:12">
      <c r="A288" s="294" t="s">
        <v>1542</v>
      </c>
      <c r="B288" s="294" t="s">
        <v>397</v>
      </c>
      <c r="C288" s="294" t="s">
        <v>400</v>
      </c>
      <c r="D288" s="295" t="s">
        <v>1231</v>
      </c>
      <c r="E288" s="296">
        <v>42736</v>
      </c>
      <c r="F288" s="296">
        <v>43100</v>
      </c>
      <c r="G288" s="297">
        <v>76</v>
      </c>
      <c r="H288" s="298">
        <v>11</v>
      </c>
      <c r="I288" s="298">
        <v>19</v>
      </c>
      <c r="J288" s="298">
        <v>30</v>
      </c>
      <c r="K288" s="298">
        <v>16</v>
      </c>
      <c r="L288" s="298">
        <v>140</v>
      </c>
    </row>
    <row r="289" spans="1:12">
      <c r="A289" s="294" t="s">
        <v>1543</v>
      </c>
      <c r="B289" s="294" t="s">
        <v>397</v>
      </c>
      <c r="C289" s="294" t="s">
        <v>401</v>
      </c>
      <c r="D289" s="295" t="s">
        <v>1231</v>
      </c>
      <c r="E289" s="296">
        <v>42736</v>
      </c>
      <c r="F289" s="296">
        <v>43100</v>
      </c>
      <c r="G289" s="297">
        <v>54</v>
      </c>
      <c r="H289" s="298">
        <v>8</v>
      </c>
      <c r="I289" s="298">
        <v>13</v>
      </c>
      <c r="J289" s="298">
        <v>21</v>
      </c>
      <c r="K289" s="298">
        <v>12</v>
      </c>
      <c r="L289" s="298">
        <v>108</v>
      </c>
    </row>
    <row r="290" spans="1:12">
      <c r="A290" s="294" t="s">
        <v>1544</v>
      </c>
      <c r="B290" s="294" t="s">
        <v>397</v>
      </c>
      <c r="C290" s="294" t="s">
        <v>402</v>
      </c>
      <c r="D290" s="295" t="s">
        <v>1231</v>
      </c>
      <c r="E290" s="296">
        <v>42736</v>
      </c>
      <c r="F290" s="296">
        <v>43100</v>
      </c>
      <c r="G290" s="297">
        <v>81</v>
      </c>
      <c r="H290" s="298">
        <v>12</v>
      </c>
      <c r="I290" s="298">
        <v>20</v>
      </c>
      <c r="J290" s="298">
        <v>32</v>
      </c>
      <c r="K290" s="298">
        <v>17</v>
      </c>
      <c r="L290" s="298">
        <v>190</v>
      </c>
    </row>
    <row r="291" spans="1:12">
      <c r="A291" s="294" t="s">
        <v>1545</v>
      </c>
      <c r="B291" s="294" t="s">
        <v>403</v>
      </c>
      <c r="C291" s="294" t="s">
        <v>1230</v>
      </c>
      <c r="D291" s="295" t="s">
        <v>1231</v>
      </c>
      <c r="E291" s="296">
        <v>42736</v>
      </c>
      <c r="F291" s="296">
        <v>43100</v>
      </c>
      <c r="G291" s="297">
        <v>42</v>
      </c>
      <c r="H291" s="298">
        <v>6</v>
      </c>
      <c r="I291" s="298">
        <v>10</v>
      </c>
      <c r="J291" s="298">
        <v>16</v>
      </c>
      <c r="K291" s="298">
        <v>10</v>
      </c>
      <c r="L291" s="298">
        <v>130</v>
      </c>
    </row>
    <row r="292" spans="1:12">
      <c r="A292" s="294" t="s">
        <v>1546</v>
      </c>
      <c r="B292" s="294" t="s">
        <v>403</v>
      </c>
      <c r="C292" s="294" t="s">
        <v>404</v>
      </c>
      <c r="D292" s="295" t="s">
        <v>1231</v>
      </c>
      <c r="E292" s="296">
        <v>42736</v>
      </c>
      <c r="F292" s="296">
        <v>43100</v>
      </c>
      <c r="G292" s="297">
        <v>53</v>
      </c>
      <c r="H292" s="298">
        <v>7</v>
      </c>
      <c r="I292" s="298">
        <v>13</v>
      </c>
      <c r="J292" s="298">
        <v>21</v>
      </c>
      <c r="K292" s="298">
        <v>12</v>
      </c>
      <c r="L292" s="298">
        <v>160</v>
      </c>
    </row>
    <row r="293" spans="1:12">
      <c r="A293" s="294" t="s">
        <v>1547</v>
      </c>
      <c r="B293" s="294" t="s">
        <v>403</v>
      </c>
      <c r="C293" s="294" t="s">
        <v>405</v>
      </c>
      <c r="D293" s="295" t="s">
        <v>1231</v>
      </c>
      <c r="E293" s="296">
        <v>42736</v>
      </c>
      <c r="F293" s="296">
        <v>43100</v>
      </c>
      <c r="G293" s="297">
        <v>69</v>
      </c>
      <c r="H293" s="298">
        <v>10</v>
      </c>
      <c r="I293" s="298">
        <v>17</v>
      </c>
      <c r="J293" s="298">
        <v>27</v>
      </c>
      <c r="K293" s="298">
        <v>15</v>
      </c>
      <c r="L293" s="298">
        <v>135</v>
      </c>
    </row>
    <row r="294" spans="1:12">
      <c r="A294" s="294" t="s">
        <v>1548</v>
      </c>
      <c r="B294" s="294" t="s">
        <v>403</v>
      </c>
      <c r="C294" s="294" t="s">
        <v>406</v>
      </c>
      <c r="D294" s="295" t="s">
        <v>1231</v>
      </c>
      <c r="E294" s="296">
        <v>42736</v>
      </c>
      <c r="F294" s="296">
        <v>43100</v>
      </c>
      <c r="G294" s="297">
        <v>74</v>
      </c>
      <c r="H294" s="298">
        <v>11</v>
      </c>
      <c r="I294" s="298">
        <v>18</v>
      </c>
      <c r="J294" s="298">
        <v>29</v>
      </c>
      <c r="K294" s="298">
        <v>16</v>
      </c>
      <c r="L294" s="298">
        <v>175</v>
      </c>
    </row>
    <row r="295" spans="1:12">
      <c r="A295" s="294" t="s">
        <v>1549</v>
      </c>
      <c r="B295" s="294" t="s">
        <v>403</v>
      </c>
      <c r="C295" s="294" t="s">
        <v>407</v>
      </c>
      <c r="D295" s="295" t="s">
        <v>1231</v>
      </c>
      <c r="E295" s="296">
        <v>42736</v>
      </c>
      <c r="F295" s="296">
        <v>43100</v>
      </c>
      <c r="G295" s="297">
        <v>60</v>
      </c>
      <c r="H295" s="298">
        <v>9</v>
      </c>
      <c r="I295" s="298">
        <v>15</v>
      </c>
      <c r="J295" s="298">
        <v>24</v>
      </c>
      <c r="K295" s="298">
        <v>12</v>
      </c>
      <c r="L295" s="298">
        <v>150</v>
      </c>
    </row>
    <row r="296" spans="1:12">
      <c r="A296" s="294" t="s">
        <v>1550</v>
      </c>
      <c r="B296" s="294" t="s">
        <v>403</v>
      </c>
      <c r="C296" s="294" t="s">
        <v>408</v>
      </c>
      <c r="D296" s="295" t="s">
        <v>1231</v>
      </c>
      <c r="E296" s="296">
        <v>42736</v>
      </c>
      <c r="F296" s="296">
        <v>43100</v>
      </c>
      <c r="G296" s="297">
        <v>66</v>
      </c>
      <c r="H296" s="298">
        <v>9</v>
      </c>
      <c r="I296" s="298">
        <v>16</v>
      </c>
      <c r="J296" s="298">
        <v>26</v>
      </c>
      <c r="K296" s="298">
        <v>15</v>
      </c>
      <c r="L296" s="298">
        <v>140</v>
      </c>
    </row>
    <row r="297" spans="1:12">
      <c r="A297" s="294" t="s">
        <v>1551</v>
      </c>
      <c r="B297" s="294" t="s">
        <v>409</v>
      </c>
      <c r="C297" s="294" t="s">
        <v>1230</v>
      </c>
      <c r="D297" s="295" t="s">
        <v>1231</v>
      </c>
      <c r="E297" s="296">
        <v>42736</v>
      </c>
      <c r="F297" s="296">
        <v>43100</v>
      </c>
      <c r="G297" s="297">
        <v>36</v>
      </c>
      <c r="H297" s="298">
        <v>5</v>
      </c>
      <c r="I297" s="298">
        <v>9</v>
      </c>
      <c r="J297" s="298">
        <v>14</v>
      </c>
      <c r="K297" s="298">
        <v>8</v>
      </c>
      <c r="L297" s="298">
        <v>62</v>
      </c>
    </row>
    <row r="298" spans="1:12">
      <c r="A298" s="294" t="s">
        <v>1552</v>
      </c>
      <c r="B298" s="294" t="s">
        <v>409</v>
      </c>
      <c r="C298" s="294" t="s">
        <v>410</v>
      </c>
      <c r="D298" s="295" t="s">
        <v>1231</v>
      </c>
      <c r="E298" s="296">
        <v>42736</v>
      </c>
      <c r="F298" s="296">
        <v>43100</v>
      </c>
      <c r="G298" s="297">
        <v>70</v>
      </c>
      <c r="H298" s="298">
        <v>10</v>
      </c>
      <c r="I298" s="298">
        <v>17</v>
      </c>
      <c r="J298" s="298">
        <v>28</v>
      </c>
      <c r="K298" s="298">
        <v>15</v>
      </c>
      <c r="L298" s="298">
        <v>128</v>
      </c>
    </row>
    <row r="299" spans="1:12">
      <c r="A299" s="294" t="s">
        <v>1553</v>
      </c>
      <c r="B299" s="294" t="s">
        <v>411</v>
      </c>
      <c r="C299" s="294" t="s">
        <v>1230</v>
      </c>
      <c r="D299" s="295" t="s">
        <v>1231</v>
      </c>
      <c r="E299" s="296">
        <v>42736</v>
      </c>
      <c r="F299" s="296">
        <v>43100</v>
      </c>
      <c r="G299" s="297">
        <v>80</v>
      </c>
      <c r="H299" s="298">
        <v>12</v>
      </c>
      <c r="I299" s="298">
        <v>20</v>
      </c>
      <c r="J299" s="298">
        <v>32</v>
      </c>
      <c r="K299" s="298">
        <v>16</v>
      </c>
      <c r="L299" s="298">
        <v>171</v>
      </c>
    </row>
    <row r="300" spans="1:12">
      <c r="A300" s="294" t="s">
        <v>1554</v>
      </c>
      <c r="B300" s="294" t="s">
        <v>411</v>
      </c>
      <c r="C300" s="294" t="s">
        <v>2430</v>
      </c>
      <c r="D300" s="295" t="s">
        <v>1231</v>
      </c>
      <c r="E300" s="296">
        <v>42736</v>
      </c>
      <c r="F300" s="296">
        <v>43100</v>
      </c>
      <c r="G300" s="297">
        <v>46</v>
      </c>
      <c r="H300" s="298">
        <v>6</v>
      </c>
      <c r="I300" s="298">
        <v>11</v>
      </c>
      <c r="J300" s="298">
        <v>18</v>
      </c>
      <c r="K300" s="298">
        <v>11</v>
      </c>
      <c r="L300" s="298">
        <v>110</v>
      </c>
    </row>
    <row r="301" spans="1:12">
      <c r="A301" s="294" t="s">
        <v>1555</v>
      </c>
      <c r="B301" s="294" t="s">
        <v>411</v>
      </c>
      <c r="C301" s="294" t="s">
        <v>412</v>
      </c>
      <c r="D301" s="295" t="s">
        <v>1231</v>
      </c>
      <c r="E301" s="296">
        <v>42736</v>
      </c>
      <c r="F301" s="296">
        <v>43100</v>
      </c>
      <c r="G301" s="297">
        <v>80</v>
      </c>
      <c r="H301" s="298">
        <v>12</v>
      </c>
      <c r="I301" s="298">
        <v>20</v>
      </c>
      <c r="J301" s="298">
        <v>32</v>
      </c>
      <c r="K301" s="298">
        <v>16</v>
      </c>
      <c r="L301" s="298">
        <v>171</v>
      </c>
    </row>
    <row r="302" spans="1:12">
      <c r="A302" s="294" t="s">
        <v>1556</v>
      </c>
      <c r="B302" s="294" t="s">
        <v>413</v>
      </c>
      <c r="C302" s="294" t="s">
        <v>1230</v>
      </c>
      <c r="D302" s="295" t="s">
        <v>1231</v>
      </c>
      <c r="E302" s="296">
        <v>42736</v>
      </c>
      <c r="F302" s="296">
        <v>43100</v>
      </c>
      <c r="G302" s="297">
        <v>64</v>
      </c>
      <c r="H302" s="298">
        <v>9</v>
      </c>
      <c r="I302" s="298">
        <v>16</v>
      </c>
      <c r="J302" s="298">
        <v>25</v>
      </c>
      <c r="K302" s="298">
        <v>14</v>
      </c>
      <c r="L302" s="298">
        <v>60</v>
      </c>
    </row>
    <row r="303" spans="1:12">
      <c r="A303" s="294" t="s">
        <v>1557</v>
      </c>
      <c r="B303" s="294" t="s">
        <v>413</v>
      </c>
      <c r="C303" s="294" t="s">
        <v>414</v>
      </c>
      <c r="D303" s="295" t="s">
        <v>1231</v>
      </c>
      <c r="E303" s="296">
        <v>42736</v>
      </c>
      <c r="F303" s="296">
        <v>43100</v>
      </c>
      <c r="G303" s="297">
        <v>81</v>
      </c>
      <c r="H303" s="298">
        <v>12</v>
      </c>
      <c r="I303" s="298">
        <v>20</v>
      </c>
      <c r="J303" s="298">
        <v>32</v>
      </c>
      <c r="K303" s="298">
        <v>17</v>
      </c>
      <c r="L303" s="298">
        <v>135</v>
      </c>
    </row>
    <row r="304" spans="1:12">
      <c r="A304" s="294" t="s">
        <v>1558</v>
      </c>
      <c r="B304" s="294" t="s">
        <v>413</v>
      </c>
      <c r="C304" s="294" t="s">
        <v>1236</v>
      </c>
      <c r="D304" s="295" t="s">
        <v>1231</v>
      </c>
      <c r="E304" s="296">
        <v>42736</v>
      </c>
      <c r="F304" s="296">
        <v>43100</v>
      </c>
      <c r="G304" s="297">
        <v>64</v>
      </c>
      <c r="H304" s="298">
        <v>9</v>
      </c>
      <c r="I304" s="298">
        <v>16</v>
      </c>
      <c r="J304" s="298">
        <v>25</v>
      </c>
      <c r="K304" s="298">
        <v>14</v>
      </c>
      <c r="L304" s="298">
        <v>60</v>
      </c>
    </row>
    <row r="305" spans="1:12">
      <c r="A305" s="294" t="s">
        <v>1559</v>
      </c>
      <c r="B305" s="294" t="s">
        <v>413</v>
      </c>
      <c r="C305" s="294" t="s">
        <v>415</v>
      </c>
      <c r="D305" s="295" t="s">
        <v>1231</v>
      </c>
      <c r="E305" s="296">
        <v>42736</v>
      </c>
      <c r="F305" s="296">
        <v>43100</v>
      </c>
      <c r="G305" s="297">
        <v>63</v>
      </c>
      <c r="H305" s="298">
        <v>9</v>
      </c>
      <c r="I305" s="298">
        <v>15</v>
      </c>
      <c r="J305" s="298">
        <v>25</v>
      </c>
      <c r="K305" s="298">
        <v>14</v>
      </c>
      <c r="L305" s="298">
        <v>90</v>
      </c>
    </row>
    <row r="306" spans="1:12">
      <c r="A306" s="294" t="s">
        <v>1560</v>
      </c>
      <c r="B306" s="294" t="s">
        <v>416</v>
      </c>
      <c r="C306" s="294" t="s">
        <v>1230</v>
      </c>
      <c r="D306" s="295" t="s">
        <v>1231</v>
      </c>
      <c r="E306" s="296">
        <v>42736</v>
      </c>
      <c r="F306" s="296">
        <v>43100</v>
      </c>
      <c r="G306" s="297">
        <v>66</v>
      </c>
      <c r="H306" s="298">
        <v>9</v>
      </c>
      <c r="I306" s="298">
        <v>16</v>
      </c>
      <c r="J306" s="298">
        <v>26</v>
      </c>
      <c r="K306" s="298">
        <v>15</v>
      </c>
      <c r="L306" s="298">
        <v>113</v>
      </c>
    </row>
    <row r="307" spans="1:12">
      <c r="A307" s="294" t="s">
        <v>1561</v>
      </c>
      <c r="B307" s="294" t="s">
        <v>416</v>
      </c>
      <c r="C307" s="294" t="s">
        <v>417</v>
      </c>
      <c r="D307" s="295" t="s">
        <v>1231</v>
      </c>
      <c r="E307" s="296">
        <v>42736</v>
      </c>
      <c r="F307" s="296">
        <v>43100</v>
      </c>
      <c r="G307" s="297">
        <v>88</v>
      </c>
      <c r="H307" s="298">
        <v>13</v>
      </c>
      <c r="I307" s="298">
        <v>22</v>
      </c>
      <c r="J307" s="298">
        <v>35</v>
      </c>
      <c r="K307" s="298">
        <v>18</v>
      </c>
      <c r="L307" s="298">
        <v>139</v>
      </c>
    </row>
    <row r="308" spans="1:12">
      <c r="A308" s="294" t="s">
        <v>1562</v>
      </c>
      <c r="B308" s="294" t="s">
        <v>418</v>
      </c>
      <c r="C308" s="294" t="s">
        <v>1230</v>
      </c>
      <c r="D308" s="295" t="s">
        <v>1231</v>
      </c>
      <c r="E308" s="296">
        <v>42736</v>
      </c>
      <c r="F308" s="296">
        <v>43100</v>
      </c>
      <c r="G308" s="297">
        <v>46</v>
      </c>
      <c r="H308" s="298">
        <v>6</v>
      </c>
      <c r="I308" s="298">
        <v>11</v>
      </c>
      <c r="J308" s="298">
        <v>18</v>
      </c>
      <c r="K308" s="298">
        <v>11</v>
      </c>
      <c r="L308" s="298">
        <v>96</v>
      </c>
    </row>
    <row r="309" spans="1:12">
      <c r="A309" s="294" t="s">
        <v>1563</v>
      </c>
      <c r="B309" s="294" t="s">
        <v>418</v>
      </c>
      <c r="C309" s="294" t="s">
        <v>419</v>
      </c>
      <c r="D309" s="295" t="s">
        <v>1231</v>
      </c>
      <c r="E309" s="296">
        <v>42736</v>
      </c>
      <c r="F309" s="296">
        <v>43100</v>
      </c>
      <c r="G309" s="297">
        <v>64</v>
      </c>
      <c r="H309" s="298">
        <v>9</v>
      </c>
      <c r="I309" s="298">
        <v>16</v>
      </c>
      <c r="J309" s="298">
        <v>25</v>
      </c>
      <c r="K309" s="298">
        <v>14</v>
      </c>
      <c r="L309" s="298">
        <v>315</v>
      </c>
    </row>
    <row r="310" spans="1:12">
      <c r="A310" s="294" t="s">
        <v>1564</v>
      </c>
      <c r="B310" s="294" t="s">
        <v>420</v>
      </c>
      <c r="C310" s="294" t="s">
        <v>421</v>
      </c>
      <c r="D310" s="295" t="s">
        <v>1231</v>
      </c>
      <c r="E310" s="296">
        <v>42736</v>
      </c>
      <c r="F310" s="296">
        <v>43100</v>
      </c>
      <c r="G310" s="297">
        <v>56</v>
      </c>
      <c r="H310" s="298">
        <v>8</v>
      </c>
      <c r="I310" s="298">
        <v>14</v>
      </c>
      <c r="J310" s="298">
        <v>22</v>
      </c>
      <c r="K310" s="298">
        <v>12</v>
      </c>
      <c r="L310" s="298">
        <v>101</v>
      </c>
    </row>
    <row r="311" spans="1:12">
      <c r="A311" s="294" t="s">
        <v>1565</v>
      </c>
      <c r="B311" s="294" t="s">
        <v>422</v>
      </c>
      <c r="C311" s="294" t="s">
        <v>423</v>
      </c>
      <c r="D311" s="295" t="s">
        <v>1231</v>
      </c>
      <c r="E311" s="296">
        <v>42736</v>
      </c>
      <c r="F311" s="296">
        <v>43100</v>
      </c>
      <c r="G311" s="297">
        <v>77</v>
      </c>
      <c r="H311" s="298">
        <v>11</v>
      </c>
      <c r="I311" s="298">
        <v>19</v>
      </c>
      <c r="J311" s="298">
        <v>30</v>
      </c>
      <c r="K311" s="298">
        <v>17</v>
      </c>
      <c r="L311" s="298">
        <v>241</v>
      </c>
    </row>
    <row r="312" spans="1:12">
      <c r="A312" s="294" t="s">
        <v>1566</v>
      </c>
      <c r="B312" s="294" t="s">
        <v>424</v>
      </c>
      <c r="C312" s="294" t="s">
        <v>1230</v>
      </c>
      <c r="D312" s="295" t="s">
        <v>1231</v>
      </c>
      <c r="E312" s="296">
        <v>42736</v>
      </c>
      <c r="F312" s="296">
        <v>43100</v>
      </c>
      <c r="G312" s="297">
        <v>75</v>
      </c>
      <c r="H312" s="298">
        <v>11</v>
      </c>
      <c r="I312" s="298">
        <v>18</v>
      </c>
      <c r="J312" s="298">
        <v>30</v>
      </c>
      <c r="K312" s="298">
        <v>16</v>
      </c>
      <c r="L312" s="298">
        <v>196</v>
      </c>
    </row>
    <row r="313" spans="1:12">
      <c r="A313" s="294" t="s">
        <v>1567</v>
      </c>
      <c r="B313" s="294" t="s">
        <v>424</v>
      </c>
      <c r="C313" s="294" t="s">
        <v>425</v>
      </c>
      <c r="D313" s="295" t="s">
        <v>1231</v>
      </c>
      <c r="E313" s="296">
        <v>42736</v>
      </c>
      <c r="F313" s="296">
        <v>43100</v>
      </c>
      <c r="G313" s="297">
        <v>60</v>
      </c>
      <c r="H313" s="298">
        <v>9</v>
      </c>
      <c r="I313" s="298">
        <v>15</v>
      </c>
      <c r="J313" s="298">
        <v>24</v>
      </c>
      <c r="K313" s="298">
        <v>12</v>
      </c>
      <c r="L313" s="298">
        <v>70</v>
      </c>
    </row>
    <row r="314" spans="1:12">
      <c r="A314" s="294" t="s">
        <v>1568</v>
      </c>
      <c r="B314" s="294" t="s">
        <v>424</v>
      </c>
      <c r="C314" s="294" t="s">
        <v>426</v>
      </c>
      <c r="D314" s="295" t="s">
        <v>1231</v>
      </c>
      <c r="E314" s="296">
        <v>42736</v>
      </c>
      <c r="F314" s="296">
        <v>43100</v>
      </c>
      <c r="G314" s="297">
        <v>75</v>
      </c>
      <c r="H314" s="298">
        <v>11</v>
      </c>
      <c r="I314" s="298">
        <v>18</v>
      </c>
      <c r="J314" s="298">
        <v>30</v>
      </c>
      <c r="K314" s="298">
        <v>16</v>
      </c>
      <c r="L314" s="298">
        <v>187</v>
      </c>
    </row>
    <row r="315" spans="1:12">
      <c r="A315" s="294" t="s">
        <v>1569</v>
      </c>
      <c r="B315" s="294" t="s">
        <v>424</v>
      </c>
      <c r="C315" s="294" t="s">
        <v>427</v>
      </c>
      <c r="D315" s="295" t="s">
        <v>1231</v>
      </c>
      <c r="E315" s="296">
        <v>42736</v>
      </c>
      <c r="F315" s="296">
        <v>43100</v>
      </c>
      <c r="G315" s="297">
        <v>112</v>
      </c>
      <c r="H315" s="298">
        <v>16</v>
      </c>
      <c r="I315" s="298">
        <v>28</v>
      </c>
      <c r="J315" s="298">
        <v>44</v>
      </c>
      <c r="K315" s="298">
        <v>24</v>
      </c>
      <c r="L315" s="298">
        <v>424</v>
      </c>
    </row>
    <row r="316" spans="1:12">
      <c r="A316" s="294" t="s">
        <v>1570</v>
      </c>
      <c r="B316" s="294" t="s">
        <v>424</v>
      </c>
      <c r="C316" s="294" t="s">
        <v>428</v>
      </c>
      <c r="D316" s="295" t="s">
        <v>1231</v>
      </c>
      <c r="E316" s="296">
        <v>42736</v>
      </c>
      <c r="F316" s="296">
        <v>43100</v>
      </c>
      <c r="G316" s="297">
        <v>63</v>
      </c>
      <c r="H316" s="298">
        <v>9</v>
      </c>
      <c r="I316" s="298">
        <v>15</v>
      </c>
      <c r="J316" s="298">
        <v>25</v>
      </c>
      <c r="K316" s="298">
        <v>14</v>
      </c>
      <c r="L316" s="298">
        <v>145</v>
      </c>
    </row>
    <row r="317" spans="1:12">
      <c r="A317" s="294" t="s">
        <v>1571</v>
      </c>
      <c r="B317" s="294" t="s">
        <v>424</v>
      </c>
      <c r="C317" s="294" t="s">
        <v>429</v>
      </c>
      <c r="D317" s="295" t="s">
        <v>1231</v>
      </c>
      <c r="E317" s="296">
        <v>42736</v>
      </c>
      <c r="F317" s="296">
        <v>43100</v>
      </c>
      <c r="G317" s="297">
        <v>75</v>
      </c>
      <c r="H317" s="298">
        <v>11</v>
      </c>
      <c r="I317" s="298">
        <v>18</v>
      </c>
      <c r="J317" s="298">
        <v>30</v>
      </c>
      <c r="K317" s="298">
        <v>16</v>
      </c>
      <c r="L317" s="298">
        <v>196</v>
      </c>
    </row>
    <row r="318" spans="1:12">
      <c r="A318" s="294" t="s">
        <v>1572</v>
      </c>
      <c r="B318" s="294" t="s">
        <v>430</v>
      </c>
      <c r="C318" s="294" t="s">
        <v>1230</v>
      </c>
      <c r="D318" s="295" t="s">
        <v>1231</v>
      </c>
      <c r="E318" s="296">
        <v>42736</v>
      </c>
      <c r="F318" s="296">
        <v>43100</v>
      </c>
      <c r="G318" s="297">
        <v>76</v>
      </c>
      <c r="H318" s="298">
        <v>11</v>
      </c>
      <c r="I318" s="298">
        <v>19</v>
      </c>
      <c r="J318" s="298">
        <v>30</v>
      </c>
      <c r="K318" s="298">
        <v>16</v>
      </c>
      <c r="L318" s="298">
        <v>171</v>
      </c>
    </row>
    <row r="319" spans="1:12">
      <c r="A319" s="294" t="s">
        <v>1573</v>
      </c>
      <c r="B319" s="294" t="s">
        <v>430</v>
      </c>
      <c r="C319" s="294" t="s">
        <v>431</v>
      </c>
      <c r="D319" s="295" t="s">
        <v>1231</v>
      </c>
      <c r="E319" s="296">
        <v>42736</v>
      </c>
      <c r="F319" s="296">
        <v>43100</v>
      </c>
      <c r="G319" s="297">
        <v>93</v>
      </c>
      <c r="H319" s="298">
        <v>13</v>
      </c>
      <c r="I319" s="298">
        <v>23</v>
      </c>
      <c r="J319" s="298">
        <v>37</v>
      </c>
      <c r="K319" s="298">
        <v>20</v>
      </c>
      <c r="L319" s="298">
        <v>213</v>
      </c>
    </row>
    <row r="320" spans="1:12">
      <c r="A320" s="294" t="s">
        <v>1574</v>
      </c>
      <c r="B320" s="294" t="s">
        <v>432</v>
      </c>
      <c r="C320" s="294" t="s">
        <v>1230</v>
      </c>
      <c r="D320" s="295" t="s">
        <v>1231</v>
      </c>
      <c r="E320" s="296">
        <v>42736</v>
      </c>
      <c r="F320" s="296">
        <v>43100</v>
      </c>
      <c r="G320" s="297">
        <v>101</v>
      </c>
      <c r="H320" s="298">
        <v>15</v>
      </c>
      <c r="I320" s="298">
        <v>25</v>
      </c>
      <c r="J320" s="298">
        <v>40</v>
      </c>
      <c r="K320" s="298">
        <v>21</v>
      </c>
      <c r="L320" s="298">
        <v>223</v>
      </c>
    </row>
    <row r="321" spans="1:12">
      <c r="A321" s="294" t="s">
        <v>1575</v>
      </c>
      <c r="B321" s="294" t="s">
        <v>432</v>
      </c>
      <c r="C321" s="294" t="s">
        <v>433</v>
      </c>
      <c r="D321" s="295" t="s">
        <v>1231</v>
      </c>
      <c r="E321" s="296">
        <v>42736</v>
      </c>
      <c r="F321" s="296">
        <v>43100</v>
      </c>
      <c r="G321" s="297">
        <v>103</v>
      </c>
      <c r="H321" s="298">
        <v>15</v>
      </c>
      <c r="I321" s="298">
        <v>25</v>
      </c>
      <c r="J321" s="298">
        <v>41</v>
      </c>
      <c r="K321" s="298">
        <v>22</v>
      </c>
      <c r="L321" s="298">
        <v>216</v>
      </c>
    </row>
    <row r="322" spans="1:12">
      <c r="A322" s="294" t="s">
        <v>1576</v>
      </c>
      <c r="B322" s="294" t="s">
        <v>432</v>
      </c>
      <c r="C322" s="294" t="s">
        <v>434</v>
      </c>
      <c r="D322" s="295" t="s">
        <v>1231</v>
      </c>
      <c r="E322" s="296">
        <v>42856</v>
      </c>
      <c r="F322" s="296">
        <v>43008</v>
      </c>
      <c r="G322" s="297">
        <v>127</v>
      </c>
      <c r="H322" s="298">
        <v>19</v>
      </c>
      <c r="I322" s="298">
        <v>31</v>
      </c>
      <c r="J322" s="298">
        <v>50</v>
      </c>
      <c r="K322" s="298">
        <v>27</v>
      </c>
      <c r="L322" s="298">
        <v>499</v>
      </c>
    </row>
    <row r="323" spans="1:12">
      <c r="A323" s="294" t="s">
        <v>1577</v>
      </c>
      <c r="B323" s="294" t="s">
        <v>432</v>
      </c>
      <c r="C323" s="294" t="s">
        <v>434</v>
      </c>
      <c r="D323" s="295" t="s">
        <v>1232</v>
      </c>
      <c r="E323" s="296">
        <v>43009</v>
      </c>
      <c r="F323" s="296">
        <v>42855</v>
      </c>
      <c r="G323" s="297">
        <v>116</v>
      </c>
      <c r="H323" s="298">
        <v>17</v>
      </c>
      <c r="I323" s="298">
        <v>29</v>
      </c>
      <c r="J323" s="298">
        <v>46</v>
      </c>
      <c r="K323" s="298">
        <v>24</v>
      </c>
      <c r="L323" s="298">
        <v>351</v>
      </c>
    </row>
    <row r="324" spans="1:12">
      <c r="A324" s="294" t="s">
        <v>1578</v>
      </c>
      <c r="B324" s="294" t="s">
        <v>432</v>
      </c>
      <c r="C324" s="294" t="s">
        <v>435</v>
      </c>
      <c r="D324" s="295" t="s">
        <v>1231</v>
      </c>
      <c r="E324" s="296">
        <v>42736</v>
      </c>
      <c r="F324" s="296">
        <v>43100</v>
      </c>
      <c r="G324" s="297">
        <v>98</v>
      </c>
      <c r="H324" s="298">
        <v>14</v>
      </c>
      <c r="I324" s="298">
        <v>24</v>
      </c>
      <c r="J324" s="298">
        <v>39</v>
      </c>
      <c r="K324" s="298">
        <v>21</v>
      </c>
      <c r="L324" s="298">
        <v>344</v>
      </c>
    </row>
    <row r="325" spans="1:12">
      <c r="A325" s="294" t="s">
        <v>1579</v>
      </c>
      <c r="B325" s="294" t="s">
        <v>432</v>
      </c>
      <c r="C325" s="294" t="s">
        <v>436</v>
      </c>
      <c r="D325" s="295" t="s">
        <v>1231</v>
      </c>
      <c r="E325" s="296">
        <v>42736</v>
      </c>
      <c r="F325" s="296">
        <v>43100</v>
      </c>
      <c r="G325" s="297">
        <v>98</v>
      </c>
      <c r="H325" s="298">
        <v>14</v>
      </c>
      <c r="I325" s="298">
        <v>24</v>
      </c>
      <c r="J325" s="298">
        <v>39</v>
      </c>
      <c r="K325" s="298">
        <v>21</v>
      </c>
      <c r="L325" s="298">
        <v>230</v>
      </c>
    </row>
    <row r="326" spans="1:12">
      <c r="A326" s="294" t="s">
        <v>1580</v>
      </c>
      <c r="B326" s="294" t="s">
        <v>432</v>
      </c>
      <c r="C326" s="294" t="s">
        <v>437</v>
      </c>
      <c r="D326" s="295" t="s">
        <v>1231</v>
      </c>
      <c r="E326" s="296">
        <v>42736</v>
      </c>
      <c r="F326" s="296">
        <v>43100</v>
      </c>
      <c r="G326" s="297">
        <v>99</v>
      </c>
      <c r="H326" s="298">
        <v>14</v>
      </c>
      <c r="I326" s="298">
        <v>24</v>
      </c>
      <c r="J326" s="298">
        <v>39</v>
      </c>
      <c r="K326" s="298">
        <v>22</v>
      </c>
      <c r="L326" s="298">
        <v>252</v>
      </c>
    </row>
    <row r="327" spans="1:12">
      <c r="A327" s="294" t="s">
        <v>1581</v>
      </c>
      <c r="B327" s="294" t="s">
        <v>432</v>
      </c>
      <c r="C327" s="294" t="s">
        <v>438</v>
      </c>
      <c r="D327" s="295" t="s">
        <v>1231</v>
      </c>
      <c r="E327" s="296">
        <v>42736</v>
      </c>
      <c r="F327" s="296">
        <v>43100</v>
      </c>
      <c r="G327" s="297">
        <v>126</v>
      </c>
      <c r="H327" s="298">
        <v>18</v>
      </c>
      <c r="I327" s="298">
        <v>31</v>
      </c>
      <c r="J327" s="298">
        <v>50</v>
      </c>
      <c r="K327" s="298">
        <v>27</v>
      </c>
      <c r="L327" s="298">
        <v>213</v>
      </c>
    </row>
    <row r="328" spans="1:12">
      <c r="A328" s="294" t="s">
        <v>1582</v>
      </c>
      <c r="B328" s="294" t="s">
        <v>432</v>
      </c>
      <c r="C328" s="294" t="s">
        <v>439</v>
      </c>
      <c r="D328" s="295" t="s">
        <v>1231</v>
      </c>
      <c r="E328" s="296">
        <v>42736</v>
      </c>
      <c r="F328" s="296">
        <v>43100</v>
      </c>
      <c r="G328" s="297">
        <v>108</v>
      </c>
      <c r="H328" s="298">
        <v>16</v>
      </c>
      <c r="I328" s="298">
        <v>27</v>
      </c>
      <c r="J328" s="298">
        <v>43</v>
      </c>
      <c r="K328" s="298">
        <v>22</v>
      </c>
      <c r="L328" s="298">
        <v>228</v>
      </c>
    </row>
    <row r="329" spans="1:12">
      <c r="A329" s="294" t="s">
        <v>1583</v>
      </c>
      <c r="B329" s="294" t="s">
        <v>432</v>
      </c>
      <c r="C329" s="294" t="s">
        <v>440</v>
      </c>
      <c r="D329" s="295" t="s">
        <v>1231</v>
      </c>
      <c r="E329" s="296">
        <v>42736</v>
      </c>
      <c r="F329" s="296">
        <v>43100</v>
      </c>
      <c r="G329" s="297">
        <v>138</v>
      </c>
      <c r="H329" s="298">
        <v>20</v>
      </c>
      <c r="I329" s="298">
        <v>34</v>
      </c>
      <c r="J329" s="298">
        <v>55</v>
      </c>
      <c r="K329" s="298">
        <v>29</v>
      </c>
      <c r="L329" s="298">
        <v>425</v>
      </c>
    </row>
    <row r="330" spans="1:12">
      <c r="A330" s="294" t="s">
        <v>1584</v>
      </c>
      <c r="B330" s="294" t="s">
        <v>432</v>
      </c>
      <c r="C330" s="294" t="s">
        <v>441</v>
      </c>
      <c r="D330" s="295" t="s">
        <v>1231</v>
      </c>
      <c r="E330" s="296">
        <v>42736</v>
      </c>
      <c r="F330" s="296">
        <v>43100</v>
      </c>
      <c r="G330" s="297">
        <v>107</v>
      </c>
      <c r="H330" s="298">
        <v>16</v>
      </c>
      <c r="I330" s="298">
        <v>26</v>
      </c>
      <c r="J330" s="298">
        <v>42</v>
      </c>
      <c r="K330" s="298">
        <v>23</v>
      </c>
      <c r="L330" s="298">
        <v>252</v>
      </c>
    </row>
    <row r="331" spans="1:12">
      <c r="A331" s="294" t="s">
        <v>1585</v>
      </c>
      <c r="B331" s="294" t="s">
        <v>432</v>
      </c>
      <c r="C331" s="294" t="s">
        <v>442</v>
      </c>
      <c r="D331" s="295" t="s">
        <v>1231</v>
      </c>
      <c r="E331" s="296">
        <v>42736</v>
      </c>
      <c r="F331" s="296">
        <v>43100</v>
      </c>
      <c r="G331" s="297">
        <v>100</v>
      </c>
      <c r="H331" s="298">
        <v>15</v>
      </c>
      <c r="I331" s="298">
        <v>25</v>
      </c>
      <c r="J331" s="298">
        <v>40</v>
      </c>
      <c r="K331" s="298">
        <v>20</v>
      </c>
      <c r="L331" s="298">
        <v>239</v>
      </c>
    </row>
    <row r="332" spans="1:12">
      <c r="A332" s="294" t="s">
        <v>1586</v>
      </c>
      <c r="B332" s="294" t="s">
        <v>443</v>
      </c>
      <c r="C332" s="294" t="s">
        <v>444</v>
      </c>
      <c r="D332" s="295" t="s">
        <v>1231</v>
      </c>
      <c r="E332" s="296">
        <v>42736</v>
      </c>
      <c r="F332" s="296">
        <v>43100</v>
      </c>
      <c r="G332" s="297">
        <v>72</v>
      </c>
      <c r="H332" s="298">
        <v>10</v>
      </c>
      <c r="I332" s="298">
        <v>18</v>
      </c>
      <c r="J332" s="298">
        <v>28</v>
      </c>
      <c r="K332" s="298">
        <v>16</v>
      </c>
      <c r="L332" s="298">
        <v>182</v>
      </c>
    </row>
    <row r="333" spans="1:12">
      <c r="A333" s="294" t="s">
        <v>1587</v>
      </c>
      <c r="B333" s="294" t="s">
        <v>445</v>
      </c>
      <c r="C333" s="294" t="s">
        <v>446</v>
      </c>
      <c r="D333" s="295" t="s">
        <v>1231</v>
      </c>
      <c r="E333" s="296">
        <v>42736</v>
      </c>
      <c r="F333" s="296">
        <v>43100</v>
      </c>
      <c r="G333" s="297">
        <v>117</v>
      </c>
      <c r="H333" s="298">
        <v>17</v>
      </c>
      <c r="I333" s="298">
        <v>29</v>
      </c>
      <c r="J333" s="298">
        <v>46</v>
      </c>
      <c r="K333" s="298">
        <v>25</v>
      </c>
      <c r="L333" s="298">
        <v>266</v>
      </c>
    </row>
    <row r="334" spans="1:12">
      <c r="A334" s="294" t="s">
        <v>1588</v>
      </c>
      <c r="B334" s="294" t="s">
        <v>447</v>
      </c>
      <c r="C334" s="294" t="s">
        <v>1230</v>
      </c>
      <c r="D334" s="295" t="s">
        <v>1231</v>
      </c>
      <c r="E334" s="296">
        <v>42736</v>
      </c>
      <c r="F334" s="296">
        <v>43100</v>
      </c>
      <c r="G334" s="297">
        <v>100</v>
      </c>
      <c r="H334" s="298">
        <v>15</v>
      </c>
      <c r="I334" s="298">
        <v>25</v>
      </c>
      <c r="J334" s="298">
        <v>40</v>
      </c>
      <c r="K334" s="298">
        <v>20</v>
      </c>
      <c r="L334" s="298">
        <v>184</v>
      </c>
    </row>
    <row r="335" spans="1:12">
      <c r="A335" s="294" t="s">
        <v>1589</v>
      </c>
      <c r="B335" s="294" t="s">
        <v>447</v>
      </c>
      <c r="C335" s="294" t="s">
        <v>448</v>
      </c>
      <c r="D335" s="295" t="s">
        <v>1231</v>
      </c>
      <c r="E335" s="296">
        <v>42736</v>
      </c>
      <c r="F335" s="296">
        <v>43100</v>
      </c>
      <c r="G335" s="297">
        <v>84</v>
      </c>
      <c r="H335" s="298">
        <v>12</v>
      </c>
      <c r="I335" s="298">
        <v>21</v>
      </c>
      <c r="J335" s="298">
        <v>33</v>
      </c>
      <c r="K335" s="298">
        <v>18</v>
      </c>
      <c r="L335" s="298">
        <v>195</v>
      </c>
    </row>
    <row r="336" spans="1:12">
      <c r="A336" s="294" t="s">
        <v>1590</v>
      </c>
      <c r="B336" s="294" t="s">
        <v>449</v>
      </c>
      <c r="C336" s="294" t="s">
        <v>1230</v>
      </c>
      <c r="D336" s="295" t="s">
        <v>1231</v>
      </c>
      <c r="E336" s="296">
        <v>42736</v>
      </c>
      <c r="F336" s="296">
        <v>43100</v>
      </c>
      <c r="G336" s="297">
        <v>48</v>
      </c>
      <c r="H336" s="298">
        <v>7</v>
      </c>
      <c r="I336" s="298">
        <v>12</v>
      </c>
      <c r="J336" s="298">
        <v>19</v>
      </c>
      <c r="K336" s="298">
        <v>10</v>
      </c>
      <c r="L336" s="298">
        <v>72</v>
      </c>
    </row>
    <row r="337" spans="1:12">
      <c r="A337" s="294" t="s">
        <v>1591</v>
      </c>
      <c r="B337" s="294" t="s">
        <v>449</v>
      </c>
      <c r="C337" s="294" t="s">
        <v>450</v>
      </c>
      <c r="D337" s="295" t="s">
        <v>1231</v>
      </c>
      <c r="E337" s="296">
        <v>42736</v>
      </c>
      <c r="F337" s="296">
        <v>43100</v>
      </c>
      <c r="G337" s="297">
        <v>72</v>
      </c>
      <c r="H337" s="298">
        <v>10</v>
      </c>
      <c r="I337" s="298">
        <v>18</v>
      </c>
      <c r="J337" s="298">
        <v>28</v>
      </c>
      <c r="K337" s="298">
        <v>16</v>
      </c>
      <c r="L337" s="298">
        <v>195</v>
      </c>
    </row>
    <row r="338" spans="1:12">
      <c r="A338" s="294" t="s">
        <v>1592</v>
      </c>
      <c r="B338" s="294" t="s">
        <v>449</v>
      </c>
      <c r="C338" s="294" t="s">
        <v>451</v>
      </c>
      <c r="D338" s="295" t="s">
        <v>1231</v>
      </c>
      <c r="E338" s="296">
        <v>42736</v>
      </c>
      <c r="F338" s="296">
        <v>43100</v>
      </c>
      <c r="G338" s="297">
        <v>54</v>
      </c>
      <c r="H338" s="298">
        <v>8</v>
      </c>
      <c r="I338" s="298">
        <v>13</v>
      </c>
      <c r="J338" s="298">
        <v>21</v>
      </c>
      <c r="K338" s="298">
        <v>12</v>
      </c>
      <c r="L338" s="298">
        <v>91</v>
      </c>
    </row>
    <row r="339" spans="1:12">
      <c r="A339" s="294" t="s">
        <v>1593</v>
      </c>
      <c r="B339" s="294" t="s">
        <v>449</v>
      </c>
      <c r="C339" s="294" t="s">
        <v>452</v>
      </c>
      <c r="D339" s="295" t="s">
        <v>1231</v>
      </c>
      <c r="E339" s="296">
        <v>42826</v>
      </c>
      <c r="F339" s="296">
        <v>43069</v>
      </c>
      <c r="G339" s="297">
        <v>54</v>
      </c>
      <c r="H339" s="298">
        <v>8</v>
      </c>
      <c r="I339" s="298">
        <v>13</v>
      </c>
      <c r="J339" s="298">
        <v>21</v>
      </c>
      <c r="K339" s="298">
        <v>12</v>
      </c>
      <c r="L339" s="298">
        <v>104</v>
      </c>
    </row>
    <row r="340" spans="1:12">
      <c r="A340" s="294" t="s">
        <v>1594</v>
      </c>
      <c r="B340" s="294" t="s">
        <v>449</v>
      </c>
      <c r="C340" s="294" t="s">
        <v>452</v>
      </c>
      <c r="D340" s="295" t="s">
        <v>1232</v>
      </c>
      <c r="E340" s="296">
        <v>43070</v>
      </c>
      <c r="F340" s="296">
        <v>42825</v>
      </c>
      <c r="G340" s="297">
        <v>58</v>
      </c>
      <c r="H340" s="298">
        <v>8</v>
      </c>
      <c r="I340" s="298">
        <v>14</v>
      </c>
      <c r="J340" s="298">
        <v>23</v>
      </c>
      <c r="K340" s="298">
        <v>13</v>
      </c>
      <c r="L340" s="298">
        <v>162</v>
      </c>
    </row>
    <row r="341" spans="1:12">
      <c r="A341" s="294" t="s">
        <v>1595</v>
      </c>
      <c r="B341" s="294" t="s">
        <v>449</v>
      </c>
      <c r="C341" s="294" t="s">
        <v>453</v>
      </c>
      <c r="D341" s="295" t="s">
        <v>1231</v>
      </c>
      <c r="E341" s="296">
        <v>42736</v>
      </c>
      <c r="F341" s="296">
        <v>43100</v>
      </c>
      <c r="G341" s="297">
        <v>57</v>
      </c>
      <c r="H341" s="298">
        <v>8</v>
      </c>
      <c r="I341" s="298">
        <v>14</v>
      </c>
      <c r="J341" s="298">
        <v>22</v>
      </c>
      <c r="K341" s="298">
        <v>13</v>
      </c>
      <c r="L341" s="298">
        <v>85</v>
      </c>
    </row>
    <row r="342" spans="1:12">
      <c r="A342" s="294" t="s">
        <v>1596</v>
      </c>
      <c r="B342" s="294" t="s">
        <v>449</v>
      </c>
      <c r="C342" s="294" t="s">
        <v>454</v>
      </c>
      <c r="D342" s="295" t="s">
        <v>1231</v>
      </c>
      <c r="E342" s="296">
        <v>42736</v>
      </c>
      <c r="F342" s="296">
        <v>43100</v>
      </c>
      <c r="G342" s="297">
        <v>79</v>
      </c>
      <c r="H342" s="298">
        <v>11</v>
      </c>
      <c r="I342" s="298">
        <v>19</v>
      </c>
      <c r="J342" s="298">
        <v>31</v>
      </c>
      <c r="K342" s="298">
        <v>18</v>
      </c>
      <c r="L342" s="298">
        <v>236</v>
      </c>
    </row>
    <row r="343" spans="1:12">
      <c r="A343" s="294" t="s">
        <v>1597</v>
      </c>
      <c r="B343" s="294" t="s">
        <v>455</v>
      </c>
      <c r="C343" s="294" t="s">
        <v>1230</v>
      </c>
      <c r="D343" s="295" t="s">
        <v>1231</v>
      </c>
      <c r="E343" s="296">
        <v>42736</v>
      </c>
      <c r="F343" s="296">
        <v>43100</v>
      </c>
      <c r="G343" s="297">
        <v>82</v>
      </c>
      <c r="H343" s="298">
        <v>12</v>
      </c>
      <c r="I343" s="298">
        <v>20</v>
      </c>
      <c r="J343" s="298">
        <v>32</v>
      </c>
      <c r="K343" s="298">
        <v>18</v>
      </c>
      <c r="L343" s="298">
        <v>189</v>
      </c>
    </row>
    <row r="344" spans="1:12">
      <c r="A344" s="294" t="s">
        <v>1598</v>
      </c>
      <c r="B344" s="294" t="s">
        <v>455</v>
      </c>
      <c r="C344" s="294" t="s">
        <v>456</v>
      </c>
      <c r="D344" s="295" t="s">
        <v>1231</v>
      </c>
      <c r="E344" s="296">
        <v>42736</v>
      </c>
      <c r="F344" s="296">
        <v>43100</v>
      </c>
      <c r="G344" s="297">
        <v>81</v>
      </c>
      <c r="H344" s="298">
        <v>12</v>
      </c>
      <c r="I344" s="298">
        <v>20</v>
      </c>
      <c r="J344" s="298">
        <v>32</v>
      </c>
      <c r="K344" s="298">
        <v>17</v>
      </c>
      <c r="L344" s="298">
        <v>227</v>
      </c>
    </row>
    <row r="345" spans="1:12">
      <c r="A345" s="294" t="s">
        <v>1599</v>
      </c>
      <c r="B345" s="294" t="s">
        <v>455</v>
      </c>
      <c r="C345" s="294" t="s">
        <v>457</v>
      </c>
      <c r="D345" s="295" t="s">
        <v>1231</v>
      </c>
      <c r="E345" s="296">
        <v>42736</v>
      </c>
      <c r="F345" s="296">
        <v>43100</v>
      </c>
      <c r="G345" s="297">
        <v>84</v>
      </c>
      <c r="H345" s="298">
        <v>12</v>
      </c>
      <c r="I345" s="298">
        <v>21</v>
      </c>
      <c r="J345" s="298">
        <v>33</v>
      </c>
      <c r="K345" s="298">
        <v>18</v>
      </c>
      <c r="L345" s="298">
        <v>230</v>
      </c>
    </row>
    <row r="346" spans="1:12">
      <c r="A346" s="294" t="s">
        <v>1600</v>
      </c>
      <c r="B346" s="294" t="s">
        <v>455</v>
      </c>
      <c r="C346" s="294" t="s">
        <v>458</v>
      </c>
      <c r="D346" s="295" t="s">
        <v>1231</v>
      </c>
      <c r="E346" s="296">
        <v>42736</v>
      </c>
      <c r="F346" s="296">
        <v>43100</v>
      </c>
      <c r="G346" s="297">
        <v>102</v>
      </c>
      <c r="H346" s="298">
        <v>15</v>
      </c>
      <c r="I346" s="298">
        <v>25</v>
      </c>
      <c r="J346" s="298">
        <v>40</v>
      </c>
      <c r="K346" s="298">
        <v>22</v>
      </c>
      <c r="L346" s="298">
        <v>262</v>
      </c>
    </row>
    <row r="347" spans="1:12">
      <c r="A347" s="294" t="s">
        <v>1601</v>
      </c>
      <c r="B347" s="294" t="s">
        <v>455</v>
      </c>
      <c r="C347" s="294" t="s">
        <v>459</v>
      </c>
      <c r="D347" s="295" t="s">
        <v>1231</v>
      </c>
      <c r="E347" s="296">
        <v>42736</v>
      </c>
      <c r="F347" s="296">
        <v>43100</v>
      </c>
      <c r="G347" s="297">
        <v>82</v>
      </c>
      <c r="H347" s="298">
        <v>12</v>
      </c>
      <c r="I347" s="298">
        <v>20</v>
      </c>
      <c r="J347" s="298">
        <v>32</v>
      </c>
      <c r="K347" s="298">
        <v>18</v>
      </c>
      <c r="L347" s="298">
        <v>189</v>
      </c>
    </row>
    <row r="348" spans="1:12">
      <c r="A348" s="294" t="s">
        <v>1602</v>
      </c>
      <c r="B348" s="294" t="s">
        <v>455</v>
      </c>
      <c r="C348" s="294" t="s">
        <v>460</v>
      </c>
      <c r="D348" s="295" t="s">
        <v>1231</v>
      </c>
      <c r="E348" s="296">
        <v>42736</v>
      </c>
      <c r="F348" s="296">
        <v>43100</v>
      </c>
      <c r="G348" s="297">
        <v>89</v>
      </c>
      <c r="H348" s="298">
        <v>13</v>
      </c>
      <c r="I348" s="298">
        <v>22</v>
      </c>
      <c r="J348" s="298">
        <v>35</v>
      </c>
      <c r="K348" s="298">
        <v>19</v>
      </c>
      <c r="L348" s="298">
        <v>207</v>
      </c>
    </row>
    <row r="349" spans="1:12">
      <c r="A349" s="294" t="s">
        <v>1603</v>
      </c>
      <c r="B349" s="294" t="s">
        <v>455</v>
      </c>
      <c r="C349" s="294" t="s">
        <v>461</v>
      </c>
      <c r="D349" s="295" t="s">
        <v>1231</v>
      </c>
      <c r="E349" s="296">
        <v>42736</v>
      </c>
      <c r="F349" s="296">
        <v>43100</v>
      </c>
      <c r="G349" s="297">
        <v>96</v>
      </c>
      <c r="H349" s="298">
        <v>14</v>
      </c>
      <c r="I349" s="298">
        <v>24</v>
      </c>
      <c r="J349" s="298">
        <v>38</v>
      </c>
      <c r="K349" s="298">
        <v>20</v>
      </c>
      <c r="L349" s="298">
        <v>232</v>
      </c>
    </row>
    <row r="350" spans="1:12">
      <c r="A350" s="294" t="s">
        <v>1604</v>
      </c>
      <c r="B350" s="294" t="s">
        <v>455</v>
      </c>
      <c r="C350" s="294" t="s">
        <v>462</v>
      </c>
      <c r="D350" s="295" t="s">
        <v>1231</v>
      </c>
      <c r="E350" s="296">
        <v>42736</v>
      </c>
      <c r="F350" s="296">
        <v>43100</v>
      </c>
      <c r="G350" s="297">
        <v>84</v>
      </c>
      <c r="H350" s="298">
        <v>12</v>
      </c>
      <c r="I350" s="298">
        <v>21</v>
      </c>
      <c r="J350" s="298">
        <v>33</v>
      </c>
      <c r="K350" s="298">
        <v>18</v>
      </c>
      <c r="L350" s="298">
        <v>218</v>
      </c>
    </row>
    <row r="351" spans="1:12">
      <c r="A351" s="294" t="s">
        <v>1605</v>
      </c>
      <c r="B351" s="294" t="s">
        <v>455</v>
      </c>
      <c r="C351" s="294" t="s">
        <v>463</v>
      </c>
      <c r="D351" s="295" t="s">
        <v>1231</v>
      </c>
      <c r="E351" s="296">
        <v>42736</v>
      </c>
      <c r="F351" s="296">
        <v>43100</v>
      </c>
      <c r="G351" s="297">
        <v>77</v>
      </c>
      <c r="H351" s="298">
        <v>11</v>
      </c>
      <c r="I351" s="298">
        <v>19</v>
      </c>
      <c r="J351" s="298">
        <v>30</v>
      </c>
      <c r="K351" s="298">
        <v>17</v>
      </c>
      <c r="L351" s="298">
        <v>224</v>
      </c>
    </row>
    <row r="352" spans="1:12">
      <c r="A352" s="294" t="s">
        <v>1606</v>
      </c>
      <c r="B352" s="294" t="s">
        <v>455</v>
      </c>
      <c r="C352" s="294" t="s">
        <v>464</v>
      </c>
      <c r="D352" s="295" t="s">
        <v>1231</v>
      </c>
      <c r="E352" s="296">
        <v>42736</v>
      </c>
      <c r="F352" s="296">
        <v>43100</v>
      </c>
      <c r="G352" s="297">
        <v>84</v>
      </c>
      <c r="H352" s="298">
        <v>12</v>
      </c>
      <c r="I352" s="298">
        <v>21</v>
      </c>
      <c r="J352" s="298">
        <v>33</v>
      </c>
      <c r="K352" s="298">
        <v>18</v>
      </c>
      <c r="L352" s="298">
        <v>230</v>
      </c>
    </row>
    <row r="353" spans="1:12">
      <c r="A353" s="294" t="s">
        <v>1607</v>
      </c>
      <c r="B353" s="294" t="s">
        <v>455</v>
      </c>
      <c r="C353" s="294" t="s">
        <v>465</v>
      </c>
      <c r="D353" s="295" t="s">
        <v>1231</v>
      </c>
      <c r="E353" s="296">
        <v>42736</v>
      </c>
      <c r="F353" s="296">
        <v>43100</v>
      </c>
      <c r="G353" s="297">
        <v>95</v>
      </c>
      <c r="H353" s="298">
        <v>14</v>
      </c>
      <c r="I353" s="298">
        <v>23</v>
      </c>
      <c r="J353" s="298">
        <v>38</v>
      </c>
      <c r="K353" s="298">
        <v>20</v>
      </c>
      <c r="L353" s="298">
        <v>209</v>
      </c>
    </row>
    <row r="354" spans="1:12">
      <c r="A354" s="294" t="s">
        <v>1608</v>
      </c>
      <c r="B354" s="294" t="s">
        <v>455</v>
      </c>
      <c r="C354" s="294" t="s">
        <v>466</v>
      </c>
      <c r="D354" s="295" t="s">
        <v>1231</v>
      </c>
      <c r="E354" s="296">
        <v>42736</v>
      </c>
      <c r="F354" s="296">
        <v>43100</v>
      </c>
      <c r="G354" s="297">
        <v>102</v>
      </c>
      <c r="H354" s="298">
        <v>15</v>
      </c>
      <c r="I354" s="298">
        <v>25</v>
      </c>
      <c r="J354" s="298">
        <v>40</v>
      </c>
      <c r="K354" s="298">
        <v>22</v>
      </c>
      <c r="L354" s="298">
        <v>262</v>
      </c>
    </row>
    <row r="355" spans="1:12">
      <c r="A355" s="294" t="s">
        <v>1609</v>
      </c>
      <c r="B355" s="294" t="s">
        <v>455</v>
      </c>
      <c r="C355" s="294" t="s">
        <v>467</v>
      </c>
      <c r="D355" s="295" t="s">
        <v>1231</v>
      </c>
      <c r="E355" s="296">
        <v>42736</v>
      </c>
      <c r="F355" s="296">
        <v>43100</v>
      </c>
      <c r="G355" s="297">
        <v>84</v>
      </c>
      <c r="H355" s="298">
        <v>12</v>
      </c>
      <c r="I355" s="298">
        <v>21</v>
      </c>
      <c r="J355" s="298">
        <v>33</v>
      </c>
      <c r="K355" s="298">
        <v>18</v>
      </c>
      <c r="L355" s="298">
        <v>230</v>
      </c>
    </row>
    <row r="356" spans="1:12">
      <c r="A356" s="294" t="s">
        <v>1610</v>
      </c>
      <c r="B356" s="294" t="s">
        <v>455</v>
      </c>
      <c r="C356" s="294" t="s">
        <v>468</v>
      </c>
      <c r="D356" s="295" t="s">
        <v>1231</v>
      </c>
      <c r="E356" s="296">
        <v>42736</v>
      </c>
      <c r="F356" s="296">
        <v>43100</v>
      </c>
      <c r="G356" s="297">
        <v>102</v>
      </c>
      <c r="H356" s="298">
        <v>15</v>
      </c>
      <c r="I356" s="298">
        <v>25</v>
      </c>
      <c r="J356" s="298">
        <v>40</v>
      </c>
      <c r="K356" s="298">
        <v>22</v>
      </c>
      <c r="L356" s="298">
        <v>262</v>
      </c>
    </row>
    <row r="357" spans="1:12">
      <c r="A357" s="294" t="s">
        <v>1611</v>
      </c>
      <c r="B357" s="294" t="s">
        <v>455</v>
      </c>
      <c r="C357" s="294" t="s">
        <v>469</v>
      </c>
      <c r="D357" s="295" t="s">
        <v>1231</v>
      </c>
      <c r="E357" s="296">
        <v>42736</v>
      </c>
      <c r="F357" s="296">
        <v>43100</v>
      </c>
      <c r="G357" s="297">
        <v>102</v>
      </c>
      <c r="H357" s="298">
        <v>15</v>
      </c>
      <c r="I357" s="298">
        <v>25</v>
      </c>
      <c r="J357" s="298">
        <v>40</v>
      </c>
      <c r="K357" s="298">
        <v>22</v>
      </c>
      <c r="L357" s="298">
        <v>213</v>
      </c>
    </row>
    <row r="358" spans="1:12">
      <c r="A358" s="294" t="s">
        <v>1612</v>
      </c>
      <c r="B358" s="294" t="s">
        <v>455</v>
      </c>
      <c r="C358" s="294" t="s">
        <v>470</v>
      </c>
      <c r="D358" s="295" t="s">
        <v>1231</v>
      </c>
      <c r="E358" s="296">
        <v>42736</v>
      </c>
      <c r="F358" s="296">
        <v>43100</v>
      </c>
      <c r="G358" s="297">
        <v>82</v>
      </c>
      <c r="H358" s="298">
        <v>12</v>
      </c>
      <c r="I358" s="298">
        <v>20</v>
      </c>
      <c r="J358" s="298">
        <v>32</v>
      </c>
      <c r="K358" s="298">
        <v>18</v>
      </c>
      <c r="L358" s="298">
        <v>220</v>
      </c>
    </row>
    <row r="359" spans="1:12">
      <c r="A359" s="294" t="s">
        <v>1613</v>
      </c>
      <c r="B359" s="294" t="s">
        <v>455</v>
      </c>
      <c r="C359" s="294" t="s">
        <v>471</v>
      </c>
      <c r="D359" s="295" t="s">
        <v>1231</v>
      </c>
      <c r="E359" s="296">
        <v>42736</v>
      </c>
      <c r="F359" s="296">
        <v>43100</v>
      </c>
      <c r="G359" s="297">
        <v>78</v>
      </c>
      <c r="H359" s="298">
        <v>11</v>
      </c>
      <c r="I359" s="298">
        <v>19</v>
      </c>
      <c r="J359" s="298">
        <v>31</v>
      </c>
      <c r="K359" s="298">
        <v>17</v>
      </c>
      <c r="L359" s="298">
        <v>172</v>
      </c>
    </row>
    <row r="360" spans="1:12">
      <c r="A360" s="294" t="s">
        <v>1614</v>
      </c>
      <c r="B360" s="294" t="s">
        <v>455</v>
      </c>
      <c r="C360" s="294" t="s">
        <v>472</v>
      </c>
      <c r="D360" s="295" t="s">
        <v>1231</v>
      </c>
      <c r="E360" s="296">
        <v>42736</v>
      </c>
      <c r="F360" s="296">
        <v>43100</v>
      </c>
      <c r="G360" s="297">
        <v>95</v>
      </c>
      <c r="H360" s="298">
        <v>14</v>
      </c>
      <c r="I360" s="298">
        <v>23</v>
      </c>
      <c r="J360" s="298">
        <v>38</v>
      </c>
      <c r="K360" s="298">
        <v>20</v>
      </c>
      <c r="L360" s="298">
        <v>209</v>
      </c>
    </row>
    <row r="361" spans="1:12">
      <c r="A361" s="294" t="s">
        <v>1615</v>
      </c>
      <c r="B361" s="294" t="s">
        <v>455</v>
      </c>
      <c r="C361" s="294" t="s">
        <v>473</v>
      </c>
      <c r="D361" s="295" t="s">
        <v>1231</v>
      </c>
      <c r="E361" s="296">
        <v>42736</v>
      </c>
      <c r="F361" s="296">
        <v>43100</v>
      </c>
      <c r="G361" s="297">
        <v>77</v>
      </c>
      <c r="H361" s="298">
        <v>11</v>
      </c>
      <c r="I361" s="298">
        <v>19</v>
      </c>
      <c r="J361" s="298">
        <v>30</v>
      </c>
      <c r="K361" s="298">
        <v>17</v>
      </c>
      <c r="L361" s="298">
        <v>224</v>
      </c>
    </row>
    <row r="362" spans="1:12">
      <c r="A362" s="294" t="s">
        <v>1616</v>
      </c>
      <c r="B362" s="294" t="s">
        <v>455</v>
      </c>
      <c r="C362" s="294" t="s">
        <v>474</v>
      </c>
      <c r="D362" s="295" t="s">
        <v>1231</v>
      </c>
      <c r="E362" s="296">
        <v>42736</v>
      </c>
      <c r="F362" s="296">
        <v>43100</v>
      </c>
      <c r="G362" s="297">
        <v>102</v>
      </c>
      <c r="H362" s="298">
        <v>15</v>
      </c>
      <c r="I362" s="298">
        <v>25</v>
      </c>
      <c r="J362" s="298">
        <v>40</v>
      </c>
      <c r="K362" s="298">
        <v>22</v>
      </c>
      <c r="L362" s="298">
        <v>262</v>
      </c>
    </row>
    <row r="363" spans="1:12">
      <c r="A363" s="294" t="s">
        <v>1617</v>
      </c>
      <c r="B363" s="294" t="s">
        <v>455</v>
      </c>
      <c r="C363" s="294" t="s">
        <v>475</v>
      </c>
      <c r="D363" s="295" t="s">
        <v>1231</v>
      </c>
      <c r="E363" s="296">
        <v>42736</v>
      </c>
      <c r="F363" s="296">
        <v>43100</v>
      </c>
      <c r="G363" s="297">
        <v>77</v>
      </c>
      <c r="H363" s="298">
        <v>11</v>
      </c>
      <c r="I363" s="298">
        <v>19</v>
      </c>
      <c r="J363" s="298">
        <v>30</v>
      </c>
      <c r="K363" s="298">
        <v>17</v>
      </c>
      <c r="L363" s="298">
        <v>224</v>
      </c>
    </row>
    <row r="364" spans="1:12">
      <c r="A364" s="294" t="s">
        <v>1618</v>
      </c>
      <c r="B364" s="294" t="s">
        <v>455</v>
      </c>
      <c r="C364" s="294" t="s">
        <v>476</v>
      </c>
      <c r="D364" s="295" t="s">
        <v>1231</v>
      </c>
      <c r="E364" s="296">
        <v>42736</v>
      </c>
      <c r="F364" s="296">
        <v>43100</v>
      </c>
      <c r="G364" s="297">
        <v>82</v>
      </c>
      <c r="H364" s="298">
        <v>12</v>
      </c>
      <c r="I364" s="298">
        <v>20</v>
      </c>
      <c r="J364" s="298">
        <v>32</v>
      </c>
      <c r="K364" s="298">
        <v>18</v>
      </c>
      <c r="L364" s="298">
        <v>189</v>
      </c>
    </row>
    <row r="365" spans="1:12">
      <c r="A365" s="294" t="s">
        <v>1619</v>
      </c>
      <c r="B365" s="294" t="s">
        <v>455</v>
      </c>
      <c r="C365" s="294" t="s">
        <v>477</v>
      </c>
      <c r="D365" s="295" t="s">
        <v>1231</v>
      </c>
      <c r="E365" s="296">
        <v>42736</v>
      </c>
      <c r="F365" s="296">
        <v>43100</v>
      </c>
      <c r="G365" s="297">
        <v>84</v>
      </c>
      <c r="H365" s="298">
        <v>12</v>
      </c>
      <c r="I365" s="298">
        <v>21</v>
      </c>
      <c r="J365" s="298">
        <v>33</v>
      </c>
      <c r="K365" s="298">
        <v>18</v>
      </c>
      <c r="L365" s="298">
        <v>230</v>
      </c>
    </row>
    <row r="366" spans="1:12">
      <c r="A366" s="294" t="s">
        <v>1620</v>
      </c>
      <c r="B366" s="294" t="s">
        <v>455</v>
      </c>
      <c r="C366" s="294" t="s">
        <v>478</v>
      </c>
      <c r="D366" s="295" t="s">
        <v>1231</v>
      </c>
      <c r="E366" s="296">
        <v>42736</v>
      </c>
      <c r="F366" s="296">
        <v>43100</v>
      </c>
      <c r="G366" s="297">
        <v>78</v>
      </c>
      <c r="H366" s="298">
        <v>11</v>
      </c>
      <c r="I366" s="298">
        <v>19</v>
      </c>
      <c r="J366" s="298">
        <v>31</v>
      </c>
      <c r="K366" s="298">
        <v>17</v>
      </c>
      <c r="L366" s="298">
        <v>206</v>
      </c>
    </row>
    <row r="367" spans="1:12">
      <c r="A367" s="294" t="s">
        <v>1621</v>
      </c>
      <c r="B367" s="294" t="s">
        <v>455</v>
      </c>
      <c r="C367" s="294" t="s">
        <v>479</v>
      </c>
      <c r="D367" s="295" t="s">
        <v>1231</v>
      </c>
      <c r="E367" s="296">
        <v>42736</v>
      </c>
      <c r="F367" s="296">
        <v>43100</v>
      </c>
      <c r="G367" s="297">
        <v>84</v>
      </c>
      <c r="H367" s="298">
        <v>12</v>
      </c>
      <c r="I367" s="298">
        <v>21</v>
      </c>
      <c r="J367" s="298">
        <v>33</v>
      </c>
      <c r="K367" s="298">
        <v>18</v>
      </c>
      <c r="L367" s="298">
        <v>230</v>
      </c>
    </row>
    <row r="368" spans="1:12">
      <c r="A368" s="294" t="s">
        <v>1622</v>
      </c>
      <c r="B368" s="294" t="s">
        <v>455</v>
      </c>
      <c r="C368" s="294" t="s">
        <v>480</v>
      </c>
      <c r="D368" s="295" t="s">
        <v>1231</v>
      </c>
      <c r="E368" s="296">
        <v>42736</v>
      </c>
      <c r="F368" s="296">
        <v>43100</v>
      </c>
      <c r="G368" s="297">
        <v>91</v>
      </c>
      <c r="H368" s="298">
        <v>13</v>
      </c>
      <c r="I368" s="298">
        <v>22</v>
      </c>
      <c r="J368" s="298">
        <v>36</v>
      </c>
      <c r="K368" s="298">
        <v>20</v>
      </c>
      <c r="L368" s="298">
        <v>213</v>
      </c>
    </row>
    <row r="369" spans="1:12">
      <c r="A369" s="294" t="s">
        <v>1623</v>
      </c>
      <c r="B369" s="294" t="s">
        <v>455</v>
      </c>
      <c r="C369" s="294" t="s">
        <v>481</v>
      </c>
      <c r="D369" s="295" t="s">
        <v>1231</v>
      </c>
      <c r="E369" s="296">
        <v>42736</v>
      </c>
      <c r="F369" s="296">
        <v>43100</v>
      </c>
      <c r="G369" s="297">
        <v>77</v>
      </c>
      <c r="H369" s="298">
        <v>11</v>
      </c>
      <c r="I369" s="298">
        <v>19</v>
      </c>
      <c r="J369" s="298">
        <v>30</v>
      </c>
      <c r="K369" s="298">
        <v>17</v>
      </c>
      <c r="L369" s="298">
        <v>224</v>
      </c>
    </row>
    <row r="370" spans="1:12">
      <c r="A370" s="294" t="s">
        <v>1624</v>
      </c>
      <c r="B370" s="294" t="s">
        <v>455</v>
      </c>
      <c r="C370" s="294" t="s">
        <v>482</v>
      </c>
      <c r="D370" s="295" t="s">
        <v>1231</v>
      </c>
      <c r="E370" s="296">
        <v>42736</v>
      </c>
      <c r="F370" s="296">
        <v>43100</v>
      </c>
      <c r="G370" s="297">
        <v>76</v>
      </c>
      <c r="H370" s="298">
        <v>11</v>
      </c>
      <c r="I370" s="298">
        <v>19</v>
      </c>
      <c r="J370" s="298">
        <v>30</v>
      </c>
      <c r="K370" s="298">
        <v>16</v>
      </c>
      <c r="L370" s="298">
        <v>244</v>
      </c>
    </row>
    <row r="371" spans="1:12">
      <c r="A371" s="294" t="s">
        <v>1625</v>
      </c>
      <c r="B371" s="294" t="s">
        <v>455</v>
      </c>
      <c r="C371" s="294" t="s">
        <v>483</v>
      </c>
      <c r="D371" s="295" t="s">
        <v>1231</v>
      </c>
      <c r="E371" s="296">
        <v>42736</v>
      </c>
      <c r="F371" s="296">
        <v>43100</v>
      </c>
      <c r="G371" s="297">
        <v>84</v>
      </c>
      <c r="H371" s="298">
        <v>12</v>
      </c>
      <c r="I371" s="298">
        <v>21</v>
      </c>
      <c r="J371" s="298">
        <v>33</v>
      </c>
      <c r="K371" s="298">
        <v>18</v>
      </c>
      <c r="L371" s="298">
        <v>230</v>
      </c>
    </row>
    <row r="372" spans="1:12">
      <c r="A372" s="294" t="s">
        <v>1626</v>
      </c>
      <c r="B372" s="294" t="s">
        <v>455</v>
      </c>
      <c r="C372" s="294" t="s">
        <v>484</v>
      </c>
      <c r="D372" s="295" t="s">
        <v>1231</v>
      </c>
      <c r="E372" s="296">
        <v>42736</v>
      </c>
      <c r="F372" s="296">
        <v>43100</v>
      </c>
      <c r="G372" s="297">
        <v>102</v>
      </c>
      <c r="H372" s="298">
        <v>15</v>
      </c>
      <c r="I372" s="298">
        <v>25</v>
      </c>
      <c r="J372" s="298">
        <v>40</v>
      </c>
      <c r="K372" s="298">
        <v>22</v>
      </c>
      <c r="L372" s="298">
        <v>213</v>
      </c>
    </row>
    <row r="373" spans="1:12">
      <c r="A373" s="294" t="s">
        <v>1627</v>
      </c>
      <c r="B373" s="294" t="s">
        <v>455</v>
      </c>
      <c r="C373" s="294" t="s">
        <v>485</v>
      </c>
      <c r="D373" s="295" t="s">
        <v>1231</v>
      </c>
      <c r="E373" s="296">
        <v>42736</v>
      </c>
      <c r="F373" s="296">
        <v>43100</v>
      </c>
      <c r="G373" s="297">
        <v>102</v>
      </c>
      <c r="H373" s="298">
        <v>15</v>
      </c>
      <c r="I373" s="298">
        <v>25</v>
      </c>
      <c r="J373" s="298">
        <v>40</v>
      </c>
      <c r="K373" s="298">
        <v>22</v>
      </c>
      <c r="L373" s="298">
        <v>262</v>
      </c>
    </row>
    <row r="374" spans="1:12">
      <c r="A374" s="294" t="s">
        <v>1628</v>
      </c>
      <c r="B374" s="294" t="s">
        <v>455</v>
      </c>
      <c r="C374" s="294" t="s">
        <v>486</v>
      </c>
      <c r="D374" s="295" t="s">
        <v>1231</v>
      </c>
      <c r="E374" s="296">
        <v>42736</v>
      </c>
      <c r="F374" s="296">
        <v>43100</v>
      </c>
      <c r="G374" s="297">
        <v>102</v>
      </c>
      <c r="H374" s="298">
        <v>15</v>
      </c>
      <c r="I374" s="298">
        <v>25</v>
      </c>
      <c r="J374" s="298">
        <v>40</v>
      </c>
      <c r="K374" s="298">
        <v>22</v>
      </c>
      <c r="L374" s="298">
        <v>262</v>
      </c>
    </row>
    <row r="375" spans="1:12">
      <c r="A375" s="294" t="s">
        <v>1629</v>
      </c>
      <c r="B375" s="294" t="s">
        <v>455</v>
      </c>
      <c r="C375" s="294" t="s">
        <v>487</v>
      </c>
      <c r="D375" s="295" t="s">
        <v>1231</v>
      </c>
      <c r="E375" s="296">
        <v>42736</v>
      </c>
      <c r="F375" s="296">
        <v>43100</v>
      </c>
      <c r="G375" s="297">
        <v>84</v>
      </c>
      <c r="H375" s="298">
        <v>12</v>
      </c>
      <c r="I375" s="298">
        <v>21</v>
      </c>
      <c r="J375" s="298">
        <v>33</v>
      </c>
      <c r="K375" s="298">
        <v>18</v>
      </c>
      <c r="L375" s="298">
        <v>230</v>
      </c>
    </row>
    <row r="376" spans="1:12">
      <c r="A376" s="294" t="s">
        <v>1630</v>
      </c>
      <c r="B376" s="294" t="s">
        <v>455</v>
      </c>
      <c r="C376" s="294" t="s">
        <v>488</v>
      </c>
      <c r="D376" s="295" t="s">
        <v>1231</v>
      </c>
      <c r="E376" s="296">
        <v>42736</v>
      </c>
      <c r="F376" s="296">
        <v>43100</v>
      </c>
      <c r="G376" s="297">
        <v>84</v>
      </c>
      <c r="H376" s="298">
        <v>12</v>
      </c>
      <c r="I376" s="298">
        <v>21</v>
      </c>
      <c r="J376" s="298">
        <v>33</v>
      </c>
      <c r="K376" s="298">
        <v>18</v>
      </c>
      <c r="L376" s="298">
        <v>230</v>
      </c>
    </row>
    <row r="377" spans="1:12">
      <c r="A377" s="294" t="s">
        <v>1631</v>
      </c>
      <c r="B377" s="294" t="s">
        <v>455</v>
      </c>
      <c r="C377" s="294" t="s">
        <v>489</v>
      </c>
      <c r="D377" s="295" t="s">
        <v>1231</v>
      </c>
      <c r="E377" s="296">
        <v>42736</v>
      </c>
      <c r="F377" s="296">
        <v>43100</v>
      </c>
      <c r="G377" s="297">
        <v>84</v>
      </c>
      <c r="H377" s="298">
        <v>12</v>
      </c>
      <c r="I377" s="298">
        <v>21</v>
      </c>
      <c r="J377" s="298">
        <v>33</v>
      </c>
      <c r="K377" s="298">
        <v>18</v>
      </c>
      <c r="L377" s="298">
        <v>230</v>
      </c>
    </row>
    <row r="378" spans="1:12">
      <c r="A378" s="294" t="s">
        <v>1632</v>
      </c>
      <c r="B378" s="294" t="s">
        <v>455</v>
      </c>
      <c r="C378" s="294" t="s">
        <v>490</v>
      </c>
      <c r="D378" s="295" t="s">
        <v>1231</v>
      </c>
      <c r="E378" s="296">
        <v>42736</v>
      </c>
      <c r="F378" s="296">
        <v>43100</v>
      </c>
      <c r="G378" s="297">
        <v>77</v>
      </c>
      <c r="H378" s="298">
        <v>11</v>
      </c>
      <c r="I378" s="298">
        <v>19</v>
      </c>
      <c r="J378" s="298">
        <v>30</v>
      </c>
      <c r="K378" s="298">
        <v>17</v>
      </c>
      <c r="L378" s="298">
        <v>224</v>
      </c>
    </row>
    <row r="379" spans="1:12">
      <c r="A379" s="294" t="s">
        <v>1633</v>
      </c>
      <c r="B379" s="294" t="s">
        <v>455</v>
      </c>
      <c r="C379" s="294" t="s">
        <v>491</v>
      </c>
      <c r="D379" s="295" t="s">
        <v>1231</v>
      </c>
      <c r="E379" s="296">
        <v>42736</v>
      </c>
      <c r="F379" s="296">
        <v>43100</v>
      </c>
      <c r="G379" s="297">
        <v>84</v>
      </c>
      <c r="H379" s="298">
        <v>12</v>
      </c>
      <c r="I379" s="298">
        <v>21</v>
      </c>
      <c r="J379" s="298">
        <v>33</v>
      </c>
      <c r="K379" s="298">
        <v>18</v>
      </c>
      <c r="L379" s="298">
        <v>206</v>
      </c>
    </row>
    <row r="380" spans="1:12">
      <c r="A380" s="294" t="s">
        <v>1634</v>
      </c>
      <c r="B380" s="294" t="s">
        <v>492</v>
      </c>
      <c r="C380" s="294" t="s">
        <v>1230</v>
      </c>
      <c r="D380" s="295" t="s">
        <v>1231</v>
      </c>
      <c r="E380" s="296">
        <v>42736</v>
      </c>
      <c r="F380" s="296">
        <v>43100</v>
      </c>
      <c r="G380" s="297">
        <v>53</v>
      </c>
      <c r="H380" s="298">
        <v>7</v>
      </c>
      <c r="I380" s="298">
        <v>13</v>
      </c>
      <c r="J380" s="298">
        <v>21</v>
      </c>
      <c r="K380" s="298">
        <v>12</v>
      </c>
      <c r="L380" s="298">
        <v>120</v>
      </c>
    </row>
    <row r="381" spans="1:12">
      <c r="A381" s="294" t="s">
        <v>1635</v>
      </c>
      <c r="B381" s="294" t="s">
        <v>492</v>
      </c>
      <c r="C381" s="294" t="s">
        <v>493</v>
      </c>
      <c r="D381" s="295" t="s">
        <v>1231</v>
      </c>
      <c r="E381" s="296">
        <v>42736</v>
      </c>
      <c r="F381" s="296">
        <v>43100</v>
      </c>
      <c r="G381" s="297">
        <v>75</v>
      </c>
      <c r="H381" s="298">
        <v>11</v>
      </c>
      <c r="I381" s="298">
        <v>18</v>
      </c>
      <c r="J381" s="298">
        <v>30</v>
      </c>
      <c r="K381" s="298">
        <v>16</v>
      </c>
      <c r="L381" s="298">
        <v>232</v>
      </c>
    </row>
    <row r="382" spans="1:12">
      <c r="A382" s="294" t="s">
        <v>1636</v>
      </c>
      <c r="B382" s="294" t="s">
        <v>492</v>
      </c>
      <c r="C382" s="294" t="s">
        <v>494</v>
      </c>
      <c r="D382" s="295" t="s">
        <v>1231</v>
      </c>
      <c r="E382" s="296">
        <v>42736</v>
      </c>
      <c r="F382" s="296">
        <v>43100</v>
      </c>
      <c r="G382" s="297">
        <v>62</v>
      </c>
      <c r="H382" s="298">
        <v>9</v>
      </c>
      <c r="I382" s="298">
        <v>15</v>
      </c>
      <c r="J382" s="298">
        <v>24</v>
      </c>
      <c r="K382" s="298">
        <v>14</v>
      </c>
      <c r="L382" s="298">
        <v>200</v>
      </c>
    </row>
    <row r="383" spans="1:12">
      <c r="A383" s="294" t="s">
        <v>1637</v>
      </c>
      <c r="B383" s="294" t="s">
        <v>495</v>
      </c>
      <c r="C383" s="294" t="s">
        <v>496</v>
      </c>
      <c r="D383" s="295" t="s">
        <v>1231</v>
      </c>
      <c r="E383" s="296">
        <v>42736</v>
      </c>
      <c r="F383" s="296">
        <v>43100</v>
      </c>
      <c r="G383" s="297">
        <v>42</v>
      </c>
      <c r="H383" s="298">
        <v>6</v>
      </c>
      <c r="I383" s="298">
        <v>10</v>
      </c>
      <c r="J383" s="298">
        <v>16</v>
      </c>
      <c r="K383" s="298">
        <v>10</v>
      </c>
      <c r="L383" s="298">
        <v>80</v>
      </c>
    </row>
    <row r="384" spans="1:12">
      <c r="A384" s="294" t="s">
        <v>1638</v>
      </c>
      <c r="B384" s="294" t="s">
        <v>497</v>
      </c>
      <c r="C384" s="294" t="s">
        <v>1230</v>
      </c>
      <c r="D384" s="295" t="s">
        <v>1231</v>
      </c>
      <c r="E384" s="296">
        <v>42736</v>
      </c>
      <c r="F384" s="296">
        <v>43100</v>
      </c>
      <c r="G384" s="297">
        <v>66</v>
      </c>
      <c r="H384" s="298">
        <v>9</v>
      </c>
      <c r="I384" s="298">
        <v>16</v>
      </c>
      <c r="J384" s="298">
        <v>26</v>
      </c>
      <c r="K384" s="298">
        <v>15</v>
      </c>
      <c r="L384" s="298">
        <v>165</v>
      </c>
    </row>
    <row r="385" spans="1:12">
      <c r="A385" s="294" t="s">
        <v>1639</v>
      </c>
      <c r="B385" s="294" t="s">
        <v>497</v>
      </c>
      <c r="C385" s="294" t="s">
        <v>498</v>
      </c>
      <c r="D385" s="295" t="s">
        <v>1231</v>
      </c>
      <c r="E385" s="296">
        <v>42736</v>
      </c>
      <c r="F385" s="296">
        <v>43100</v>
      </c>
      <c r="G385" s="297">
        <v>96</v>
      </c>
      <c r="H385" s="298">
        <v>14</v>
      </c>
      <c r="I385" s="298">
        <v>24</v>
      </c>
      <c r="J385" s="298">
        <v>38</v>
      </c>
      <c r="K385" s="298">
        <v>20</v>
      </c>
      <c r="L385" s="298">
        <v>200</v>
      </c>
    </row>
    <row r="386" spans="1:12">
      <c r="A386" s="294" t="s">
        <v>1640</v>
      </c>
      <c r="B386" s="294" t="s">
        <v>497</v>
      </c>
      <c r="C386" s="294" t="s">
        <v>499</v>
      </c>
      <c r="D386" s="295" t="s">
        <v>1231</v>
      </c>
      <c r="E386" s="296">
        <v>42736</v>
      </c>
      <c r="F386" s="296">
        <v>43100</v>
      </c>
      <c r="G386" s="297">
        <v>66</v>
      </c>
      <c r="H386" s="298">
        <v>9</v>
      </c>
      <c r="I386" s="298">
        <v>16</v>
      </c>
      <c r="J386" s="298">
        <v>26</v>
      </c>
      <c r="K386" s="298">
        <v>15</v>
      </c>
      <c r="L386" s="298">
        <v>165</v>
      </c>
    </row>
    <row r="387" spans="1:12">
      <c r="A387" s="294" t="s">
        <v>1641</v>
      </c>
      <c r="B387" s="294" t="s">
        <v>500</v>
      </c>
      <c r="C387" s="294" t="s">
        <v>1230</v>
      </c>
      <c r="D387" s="295" t="s">
        <v>1231</v>
      </c>
      <c r="E387" s="296">
        <v>42736</v>
      </c>
      <c r="F387" s="296">
        <v>43100</v>
      </c>
      <c r="G387" s="297">
        <v>76</v>
      </c>
      <c r="H387" s="298">
        <v>11</v>
      </c>
      <c r="I387" s="298">
        <v>19</v>
      </c>
      <c r="J387" s="298">
        <v>30</v>
      </c>
      <c r="K387" s="298">
        <v>16</v>
      </c>
      <c r="L387" s="298">
        <v>189</v>
      </c>
    </row>
    <row r="388" spans="1:12">
      <c r="A388" s="294" t="s">
        <v>1642</v>
      </c>
      <c r="B388" s="294" t="s">
        <v>500</v>
      </c>
      <c r="C388" s="294" t="s">
        <v>501</v>
      </c>
      <c r="D388" s="295" t="s">
        <v>1231</v>
      </c>
      <c r="E388" s="296">
        <v>42736</v>
      </c>
      <c r="F388" s="296">
        <v>43100</v>
      </c>
      <c r="G388" s="297">
        <v>96</v>
      </c>
      <c r="H388" s="298">
        <v>14</v>
      </c>
      <c r="I388" s="298">
        <v>24</v>
      </c>
      <c r="J388" s="298">
        <v>38</v>
      </c>
      <c r="K388" s="298">
        <v>20</v>
      </c>
      <c r="L388" s="298">
        <v>241</v>
      </c>
    </row>
    <row r="389" spans="1:12">
      <c r="A389" s="294" t="s">
        <v>1643</v>
      </c>
      <c r="B389" s="294" t="s">
        <v>500</v>
      </c>
      <c r="C389" s="294" t="s">
        <v>502</v>
      </c>
      <c r="D389" s="295" t="s">
        <v>1231</v>
      </c>
      <c r="E389" s="296">
        <v>42736</v>
      </c>
      <c r="F389" s="296">
        <v>43100</v>
      </c>
      <c r="G389" s="297">
        <v>86</v>
      </c>
      <c r="H389" s="298">
        <v>12</v>
      </c>
      <c r="I389" s="298">
        <v>21</v>
      </c>
      <c r="J389" s="298">
        <v>34</v>
      </c>
      <c r="K389" s="298">
        <v>19</v>
      </c>
      <c r="L389" s="298">
        <v>208</v>
      </c>
    </row>
    <row r="390" spans="1:12">
      <c r="A390" s="294" t="s">
        <v>1644</v>
      </c>
      <c r="B390" s="294" t="s">
        <v>500</v>
      </c>
      <c r="C390" s="294" t="s">
        <v>503</v>
      </c>
      <c r="D390" s="295" t="s">
        <v>1231</v>
      </c>
      <c r="E390" s="296">
        <v>42736</v>
      </c>
      <c r="F390" s="296">
        <v>43100</v>
      </c>
      <c r="G390" s="297">
        <v>93</v>
      </c>
      <c r="H390" s="298">
        <v>13</v>
      </c>
      <c r="I390" s="298">
        <v>23</v>
      </c>
      <c r="J390" s="298">
        <v>37</v>
      </c>
      <c r="K390" s="298">
        <v>20</v>
      </c>
      <c r="L390" s="298">
        <v>271</v>
      </c>
    </row>
    <row r="391" spans="1:12">
      <c r="A391" s="294" t="s">
        <v>1645</v>
      </c>
      <c r="B391" s="294" t="s">
        <v>500</v>
      </c>
      <c r="C391" s="294" t="s">
        <v>504</v>
      </c>
      <c r="D391" s="295" t="s">
        <v>1231</v>
      </c>
      <c r="E391" s="296">
        <v>42736</v>
      </c>
      <c r="F391" s="296">
        <v>43100</v>
      </c>
      <c r="G391" s="297">
        <v>51</v>
      </c>
      <c r="H391" s="298">
        <v>7</v>
      </c>
      <c r="I391" s="298">
        <v>12</v>
      </c>
      <c r="J391" s="298">
        <v>20</v>
      </c>
      <c r="K391" s="298">
        <v>12</v>
      </c>
      <c r="L391" s="298">
        <v>210</v>
      </c>
    </row>
    <row r="392" spans="1:12">
      <c r="A392" s="294" t="s">
        <v>1646</v>
      </c>
      <c r="B392" s="294" t="s">
        <v>505</v>
      </c>
      <c r="C392" s="294" t="s">
        <v>506</v>
      </c>
      <c r="D392" s="295" t="s">
        <v>1231</v>
      </c>
      <c r="E392" s="296">
        <v>42842</v>
      </c>
      <c r="F392" s="296">
        <v>43088</v>
      </c>
      <c r="G392" s="297">
        <v>86</v>
      </c>
      <c r="H392" s="298">
        <v>12</v>
      </c>
      <c r="I392" s="298">
        <v>21</v>
      </c>
      <c r="J392" s="298">
        <v>34</v>
      </c>
      <c r="K392" s="298">
        <v>19</v>
      </c>
      <c r="L392" s="298">
        <v>163</v>
      </c>
    </row>
    <row r="393" spans="1:12">
      <c r="A393" s="294" t="s">
        <v>1647</v>
      </c>
      <c r="B393" s="294" t="s">
        <v>505</v>
      </c>
      <c r="C393" s="294" t="s">
        <v>506</v>
      </c>
      <c r="D393" s="295" t="s">
        <v>1232</v>
      </c>
      <c r="E393" s="296">
        <v>43089</v>
      </c>
      <c r="F393" s="296">
        <v>42841</v>
      </c>
      <c r="G393" s="297">
        <v>91</v>
      </c>
      <c r="H393" s="298">
        <v>13</v>
      </c>
      <c r="I393" s="298">
        <v>22</v>
      </c>
      <c r="J393" s="298">
        <v>36</v>
      </c>
      <c r="K393" s="298">
        <v>20</v>
      </c>
      <c r="L393" s="298">
        <v>228</v>
      </c>
    </row>
    <row r="394" spans="1:12">
      <c r="A394" s="294" t="s">
        <v>1648</v>
      </c>
      <c r="B394" s="294" t="s">
        <v>507</v>
      </c>
      <c r="C394" s="294" t="s">
        <v>1230</v>
      </c>
      <c r="D394" s="295" t="s">
        <v>1231</v>
      </c>
      <c r="E394" s="296">
        <v>42736</v>
      </c>
      <c r="F394" s="296">
        <v>43100</v>
      </c>
      <c r="G394" s="297">
        <v>60</v>
      </c>
      <c r="H394" s="298">
        <v>9</v>
      </c>
      <c r="I394" s="298">
        <v>15</v>
      </c>
      <c r="J394" s="298">
        <v>24</v>
      </c>
      <c r="K394" s="298">
        <v>12</v>
      </c>
      <c r="L394" s="298">
        <v>77</v>
      </c>
    </row>
    <row r="395" spans="1:12">
      <c r="A395" s="294" t="s">
        <v>1649</v>
      </c>
      <c r="B395" s="294" t="s">
        <v>507</v>
      </c>
      <c r="C395" s="294" t="s">
        <v>508</v>
      </c>
      <c r="D395" s="295" t="s">
        <v>1231</v>
      </c>
      <c r="E395" s="296">
        <v>42856</v>
      </c>
      <c r="F395" s="296">
        <v>43083</v>
      </c>
      <c r="G395" s="297">
        <v>50</v>
      </c>
      <c r="H395" s="298">
        <v>7</v>
      </c>
      <c r="I395" s="298">
        <v>12</v>
      </c>
      <c r="J395" s="298">
        <v>20</v>
      </c>
      <c r="K395" s="298">
        <v>11</v>
      </c>
      <c r="L395" s="298">
        <v>110</v>
      </c>
    </row>
    <row r="396" spans="1:12">
      <c r="A396" s="294" t="s">
        <v>1650</v>
      </c>
      <c r="B396" s="294" t="s">
        <v>507</v>
      </c>
      <c r="C396" s="294" t="s">
        <v>508</v>
      </c>
      <c r="D396" s="295" t="s">
        <v>1232</v>
      </c>
      <c r="E396" s="296">
        <v>43084</v>
      </c>
      <c r="F396" s="296">
        <v>42855</v>
      </c>
      <c r="G396" s="297">
        <v>55</v>
      </c>
      <c r="H396" s="298">
        <v>8</v>
      </c>
      <c r="I396" s="298">
        <v>13</v>
      </c>
      <c r="J396" s="298">
        <v>22</v>
      </c>
      <c r="K396" s="298">
        <v>12</v>
      </c>
      <c r="L396" s="298">
        <v>175</v>
      </c>
    </row>
    <row r="397" spans="1:12">
      <c r="A397" s="294" t="s">
        <v>1651</v>
      </c>
      <c r="B397" s="294" t="s">
        <v>509</v>
      </c>
      <c r="C397" s="294" t="s">
        <v>1230</v>
      </c>
      <c r="D397" s="295" t="s">
        <v>1231</v>
      </c>
      <c r="E397" s="296">
        <v>42736</v>
      </c>
      <c r="F397" s="296">
        <v>43100</v>
      </c>
      <c r="G397" s="297">
        <v>57</v>
      </c>
      <c r="H397" s="298">
        <v>8</v>
      </c>
      <c r="I397" s="298">
        <v>14</v>
      </c>
      <c r="J397" s="298">
        <v>22</v>
      </c>
      <c r="K397" s="298">
        <v>13</v>
      </c>
      <c r="L397" s="298">
        <v>106</v>
      </c>
    </row>
    <row r="398" spans="1:12">
      <c r="A398" s="294" t="s">
        <v>1652</v>
      </c>
      <c r="B398" s="294" t="s">
        <v>509</v>
      </c>
      <c r="C398" s="294" t="s">
        <v>510</v>
      </c>
      <c r="D398" s="295" t="s">
        <v>1231</v>
      </c>
      <c r="E398" s="296">
        <v>42736</v>
      </c>
      <c r="F398" s="296">
        <v>43100</v>
      </c>
      <c r="G398" s="297">
        <v>72</v>
      </c>
      <c r="H398" s="298">
        <v>10</v>
      </c>
      <c r="I398" s="298">
        <v>18</v>
      </c>
      <c r="J398" s="298">
        <v>28</v>
      </c>
      <c r="K398" s="298">
        <v>16</v>
      </c>
      <c r="L398" s="298">
        <v>144</v>
      </c>
    </row>
    <row r="399" spans="1:12">
      <c r="A399" s="294" t="s">
        <v>1653</v>
      </c>
      <c r="B399" s="294" t="s">
        <v>511</v>
      </c>
      <c r="C399" s="294" t="s">
        <v>1230</v>
      </c>
      <c r="D399" s="295" t="s">
        <v>1231</v>
      </c>
      <c r="E399" s="296">
        <v>42736</v>
      </c>
      <c r="F399" s="296">
        <v>43100</v>
      </c>
      <c r="G399" s="297">
        <v>36</v>
      </c>
      <c r="H399" s="298">
        <v>5</v>
      </c>
      <c r="I399" s="298">
        <v>9</v>
      </c>
      <c r="J399" s="298">
        <v>14</v>
      </c>
      <c r="K399" s="298">
        <v>8</v>
      </c>
      <c r="L399" s="298">
        <v>57</v>
      </c>
    </row>
    <row r="400" spans="1:12">
      <c r="A400" s="294" t="s">
        <v>1654</v>
      </c>
      <c r="B400" s="294" t="s">
        <v>511</v>
      </c>
      <c r="C400" s="294" t="s">
        <v>512</v>
      </c>
      <c r="D400" s="295" t="s">
        <v>1231</v>
      </c>
      <c r="E400" s="296">
        <v>42736</v>
      </c>
      <c r="F400" s="296">
        <v>43100</v>
      </c>
      <c r="G400" s="297">
        <v>78</v>
      </c>
      <c r="H400" s="298">
        <v>11</v>
      </c>
      <c r="I400" s="298">
        <v>19</v>
      </c>
      <c r="J400" s="298">
        <v>31</v>
      </c>
      <c r="K400" s="298">
        <v>17</v>
      </c>
      <c r="L400" s="298">
        <v>224</v>
      </c>
    </row>
    <row r="401" spans="1:12">
      <c r="A401" s="294" t="s">
        <v>1655</v>
      </c>
      <c r="B401" s="294" t="s">
        <v>513</v>
      </c>
      <c r="C401" s="294" t="s">
        <v>1230</v>
      </c>
      <c r="D401" s="295" t="s">
        <v>1231</v>
      </c>
      <c r="E401" s="296">
        <v>42736</v>
      </c>
      <c r="F401" s="296">
        <v>43100</v>
      </c>
      <c r="G401" s="297">
        <v>33</v>
      </c>
      <c r="H401" s="298">
        <v>4</v>
      </c>
      <c r="I401" s="298">
        <v>8</v>
      </c>
      <c r="J401" s="298">
        <v>13</v>
      </c>
      <c r="K401" s="298">
        <v>8</v>
      </c>
      <c r="L401" s="298">
        <v>73</v>
      </c>
    </row>
    <row r="402" spans="1:12">
      <c r="A402" s="294" t="s">
        <v>1656</v>
      </c>
      <c r="B402" s="294" t="s">
        <v>513</v>
      </c>
      <c r="C402" s="294" t="s">
        <v>514</v>
      </c>
      <c r="D402" s="295" t="s">
        <v>1231</v>
      </c>
      <c r="E402" s="296">
        <v>42736</v>
      </c>
      <c r="F402" s="296">
        <v>43100</v>
      </c>
      <c r="G402" s="297">
        <v>59</v>
      </c>
      <c r="H402" s="298">
        <v>8</v>
      </c>
      <c r="I402" s="298">
        <v>14</v>
      </c>
      <c r="J402" s="298">
        <v>23</v>
      </c>
      <c r="K402" s="298">
        <v>14</v>
      </c>
      <c r="L402" s="298">
        <v>160</v>
      </c>
    </row>
    <row r="403" spans="1:12">
      <c r="A403" s="294" t="s">
        <v>1657</v>
      </c>
      <c r="B403" s="294" t="s">
        <v>515</v>
      </c>
      <c r="C403" s="294" t="s">
        <v>1230</v>
      </c>
      <c r="D403" s="295" t="s">
        <v>1231</v>
      </c>
      <c r="E403" s="296">
        <v>42736</v>
      </c>
      <c r="F403" s="296">
        <v>43100</v>
      </c>
      <c r="G403" s="297">
        <v>81</v>
      </c>
      <c r="H403" s="298">
        <v>12</v>
      </c>
      <c r="I403" s="298">
        <v>20</v>
      </c>
      <c r="J403" s="298">
        <v>32</v>
      </c>
      <c r="K403" s="298">
        <v>17</v>
      </c>
      <c r="L403" s="298">
        <v>176</v>
      </c>
    </row>
    <row r="404" spans="1:12">
      <c r="A404" s="294" t="s">
        <v>1658</v>
      </c>
      <c r="B404" s="294" t="s">
        <v>515</v>
      </c>
      <c r="C404" s="294" t="s">
        <v>516</v>
      </c>
      <c r="D404" s="295" t="s">
        <v>1231</v>
      </c>
      <c r="E404" s="296">
        <v>42736</v>
      </c>
      <c r="F404" s="296">
        <v>43100</v>
      </c>
      <c r="G404" s="297">
        <v>81</v>
      </c>
      <c r="H404" s="298">
        <v>12</v>
      </c>
      <c r="I404" s="298">
        <v>20</v>
      </c>
      <c r="J404" s="298">
        <v>32</v>
      </c>
      <c r="K404" s="298">
        <v>17</v>
      </c>
      <c r="L404" s="298">
        <v>176</v>
      </c>
    </row>
    <row r="405" spans="1:12">
      <c r="A405" s="294" t="s">
        <v>1659</v>
      </c>
      <c r="B405" s="294" t="s">
        <v>517</v>
      </c>
      <c r="C405" s="294" t="s">
        <v>1230</v>
      </c>
      <c r="D405" s="295" t="s">
        <v>1231</v>
      </c>
      <c r="E405" s="296">
        <v>42736</v>
      </c>
      <c r="F405" s="296">
        <v>43100</v>
      </c>
      <c r="G405" s="297">
        <v>30</v>
      </c>
      <c r="H405" s="298">
        <v>4</v>
      </c>
      <c r="I405" s="298">
        <v>7</v>
      </c>
      <c r="J405" s="298">
        <v>12</v>
      </c>
      <c r="K405" s="298">
        <v>7</v>
      </c>
      <c r="L405" s="298">
        <v>140</v>
      </c>
    </row>
    <row r="406" spans="1:12">
      <c r="A406" s="294" t="s">
        <v>1660</v>
      </c>
      <c r="B406" s="294" t="s">
        <v>517</v>
      </c>
      <c r="C406" s="294" t="s">
        <v>518</v>
      </c>
      <c r="D406" s="295" t="s">
        <v>1231</v>
      </c>
      <c r="E406" s="296">
        <v>42736</v>
      </c>
      <c r="F406" s="296">
        <v>43100</v>
      </c>
      <c r="G406" s="297">
        <v>69</v>
      </c>
      <c r="H406" s="298">
        <v>10</v>
      </c>
      <c r="I406" s="298">
        <v>17</v>
      </c>
      <c r="J406" s="298">
        <v>27</v>
      </c>
      <c r="K406" s="298">
        <v>15</v>
      </c>
      <c r="L406" s="298">
        <v>150</v>
      </c>
    </row>
    <row r="407" spans="1:12">
      <c r="A407" s="294" t="s">
        <v>1661</v>
      </c>
      <c r="B407" s="294" t="s">
        <v>517</v>
      </c>
      <c r="C407" s="294" t="s">
        <v>519</v>
      </c>
      <c r="D407" s="295" t="s">
        <v>1231</v>
      </c>
      <c r="E407" s="296">
        <v>42736</v>
      </c>
      <c r="F407" s="296">
        <v>43100</v>
      </c>
      <c r="G407" s="297">
        <v>57</v>
      </c>
      <c r="H407" s="298">
        <v>8</v>
      </c>
      <c r="I407" s="298">
        <v>14</v>
      </c>
      <c r="J407" s="298">
        <v>22</v>
      </c>
      <c r="K407" s="298">
        <v>13</v>
      </c>
      <c r="L407" s="298">
        <v>98</v>
      </c>
    </row>
    <row r="408" spans="1:12">
      <c r="A408" s="294" t="s">
        <v>1662</v>
      </c>
      <c r="B408" s="294" t="s">
        <v>517</v>
      </c>
      <c r="C408" s="294" t="s">
        <v>520</v>
      </c>
      <c r="D408" s="295" t="s">
        <v>1231</v>
      </c>
      <c r="E408" s="296">
        <v>42736</v>
      </c>
      <c r="F408" s="296">
        <v>43100</v>
      </c>
      <c r="G408" s="297">
        <v>80</v>
      </c>
      <c r="H408" s="298">
        <v>12</v>
      </c>
      <c r="I408" s="298">
        <v>20</v>
      </c>
      <c r="J408" s="298">
        <v>32</v>
      </c>
      <c r="K408" s="298">
        <v>16</v>
      </c>
      <c r="L408" s="298">
        <v>133</v>
      </c>
    </row>
    <row r="409" spans="1:12">
      <c r="A409" s="294" t="s">
        <v>1663</v>
      </c>
      <c r="B409" s="294" t="s">
        <v>517</v>
      </c>
      <c r="C409" s="294" t="s">
        <v>521</v>
      </c>
      <c r="D409" s="295" t="s">
        <v>1231</v>
      </c>
      <c r="E409" s="296">
        <v>42736</v>
      </c>
      <c r="F409" s="296">
        <v>43100</v>
      </c>
      <c r="G409" s="297">
        <v>84</v>
      </c>
      <c r="H409" s="298">
        <v>12</v>
      </c>
      <c r="I409" s="298">
        <v>21</v>
      </c>
      <c r="J409" s="298">
        <v>33</v>
      </c>
      <c r="K409" s="298">
        <v>18</v>
      </c>
      <c r="L409" s="298">
        <v>155</v>
      </c>
    </row>
    <row r="410" spans="1:12">
      <c r="A410" s="294" t="s">
        <v>1664</v>
      </c>
      <c r="B410" s="294" t="s">
        <v>517</v>
      </c>
      <c r="C410" s="294" t="s">
        <v>522</v>
      </c>
      <c r="D410" s="295" t="s">
        <v>1231</v>
      </c>
      <c r="E410" s="296">
        <v>42736</v>
      </c>
      <c r="F410" s="296">
        <v>43100</v>
      </c>
      <c r="G410" s="297">
        <v>84</v>
      </c>
      <c r="H410" s="298">
        <v>12</v>
      </c>
      <c r="I410" s="298">
        <v>21</v>
      </c>
      <c r="J410" s="298">
        <v>33</v>
      </c>
      <c r="K410" s="298">
        <v>18</v>
      </c>
      <c r="L410" s="298">
        <v>155</v>
      </c>
    </row>
    <row r="411" spans="1:12">
      <c r="A411" s="294" t="s">
        <v>1665</v>
      </c>
      <c r="B411" s="294" t="s">
        <v>523</v>
      </c>
      <c r="C411" s="294" t="s">
        <v>524</v>
      </c>
      <c r="D411" s="295" t="s">
        <v>1231</v>
      </c>
      <c r="E411" s="296">
        <v>42736</v>
      </c>
      <c r="F411" s="296">
        <v>43100</v>
      </c>
      <c r="G411" s="297">
        <v>108</v>
      </c>
      <c r="H411" s="298">
        <v>16</v>
      </c>
      <c r="I411" s="298">
        <v>27</v>
      </c>
      <c r="J411" s="298">
        <v>43</v>
      </c>
      <c r="K411" s="298">
        <v>22</v>
      </c>
      <c r="L411" s="298">
        <v>385</v>
      </c>
    </row>
    <row r="412" spans="1:12">
      <c r="A412" s="294" t="s">
        <v>1666</v>
      </c>
      <c r="B412" s="294" t="s">
        <v>525</v>
      </c>
      <c r="C412" s="294" t="s">
        <v>1230</v>
      </c>
      <c r="D412" s="295" t="s">
        <v>1231</v>
      </c>
      <c r="E412" s="296">
        <v>42736</v>
      </c>
      <c r="F412" s="296">
        <v>43100</v>
      </c>
      <c r="G412" s="297">
        <v>60</v>
      </c>
      <c r="H412" s="298">
        <v>9</v>
      </c>
      <c r="I412" s="298">
        <v>15</v>
      </c>
      <c r="J412" s="298">
        <v>24</v>
      </c>
      <c r="K412" s="298">
        <v>12</v>
      </c>
      <c r="L412" s="298">
        <v>130</v>
      </c>
    </row>
    <row r="413" spans="1:12">
      <c r="A413" s="294" t="s">
        <v>1667</v>
      </c>
      <c r="B413" s="294" t="s">
        <v>525</v>
      </c>
      <c r="C413" s="294" t="s">
        <v>526</v>
      </c>
      <c r="D413" s="295" t="s">
        <v>1231</v>
      </c>
      <c r="E413" s="296">
        <v>42736</v>
      </c>
      <c r="F413" s="296">
        <v>43100</v>
      </c>
      <c r="G413" s="297">
        <v>39</v>
      </c>
      <c r="H413" s="298">
        <v>5</v>
      </c>
      <c r="I413" s="298">
        <v>9</v>
      </c>
      <c r="J413" s="298">
        <v>15</v>
      </c>
      <c r="K413" s="298">
        <v>10</v>
      </c>
      <c r="L413" s="298">
        <v>259</v>
      </c>
    </row>
    <row r="414" spans="1:12">
      <c r="A414" s="294" t="s">
        <v>1668</v>
      </c>
      <c r="B414" s="294" t="s">
        <v>525</v>
      </c>
      <c r="C414" s="294" t="s">
        <v>527</v>
      </c>
      <c r="D414" s="295" t="s">
        <v>1231</v>
      </c>
      <c r="E414" s="296">
        <v>42736</v>
      </c>
      <c r="F414" s="296">
        <v>43100</v>
      </c>
      <c r="G414" s="297">
        <v>64</v>
      </c>
      <c r="H414" s="298">
        <v>9</v>
      </c>
      <c r="I414" s="298">
        <v>16</v>
      </c>
      <c r="J414" s="298">
        <v>25</v>
      </c>
      <c r="K414" s="298">
        <v>14</v>
      </c>
      <c r="L414" s="298">
        <v>138</v>
      </c>
    </row>
    <row r="415" spans="1:12">
      <c r="A415" s="294" t="s">
        <v>1669</v>
      </c>
      <c r="B415" s="294" t="s">
        <v>525</v>
      </c>
      <c r="C415" s="294" t="s">
        <v>528</v>
      </c>
      <c r="D415" s="295" t="s">
        <v>1231</v>
      </c>
      <c r="E415" s="296">
        <v>42736</v>
      </c>
      <c r="F415" s="296">
        <v>43100</v>
      </c>
      <c r="G415" s="297">
        <v>74</v>
      </c>
      <c r="H415" s="298">
        <v>11</v>
      </c>
      <c r="I415" s="298">
        <v>18</v>
      </c>
      <c r="J415" s="298">
        <v>29</v>
      </c>
      <c r="K415" s="298">
        <v>16</v>
      </c>
      <c r="L415" s="298">
        <v>187</v>
      </c>
    </row>
    <row r="416" spans="1:12">
      <c r="A416" s="294" t="s">
        <v>1670</v>
      </c>
      <c r="B416" s="294" t="s">
        <v>525</v>
      </c>
      <c r="C416" s="294" t="s">
        <v>529</v>
      </c>
      <c r="D416" s="295" t="s">
        <v>1231</v>
      </c>
      <c r="E416" s="296">
        <v>42736</v>
      </c>
      <c r="F416" s="296">
        <v>43100</v>
      </c>
      <c r="G416" s="297">
        <v>73</v>
      </c>
      <c r="H416" s="298">
        <v>10</v>
      </c>
      <c r="I416" s="298">
        <v>18</v>
      </c>
      <c r="J416" s="298">
        <v>29</v>
      </c>
      <c r="K416" s="298">
        <v>16</v>
      </c>
      <c r="L416" s="298">
        <v>187</v>
      </c>
    </row>
    <row r="417" spans="1:12">
      <c r="A417" s="294" t="s">
        <v>1671</v>
      </c>
      <c r="B417" s="294" t="s">
        <v>525</v>
      </c>
      <c r="C417" s="294" t="s">
        <v>530</v>
      </c>
      <c r="D417" s="295" t="s">
        <v>1231</v>
      </c>
      <c r="E417" s="296">
        <v>42736</v>
      </c>
      <c r="F417" s="296">
        <v>43100</v>
      </c>
      <c r="G417" s="297">
        <v>65</v>
      </c>
      <c r="H417" s="298">
        <v>9</v>
      </c>
      <c r="I417" s="298">
        <v>16</v>
      </c>
      <c r="J417" s="298">
        <v>26</v>
      </c>
      <c r="K417" s="298">
        <v>14</v>
      </c>
      <c r="L417" s="298">
        <v>125</v>
      </c>
    </row>
    <row r="418" spans="1:12">
      <c r="A418" s="294" t="s">
        <v>1672</v>
      </c>
      <c r="B418" s="294" t="s">
        <v>531</v>
      </c>
      <c r="C418" s="294" t="s">
        <v>532</v>
      </c>
      <c r="D418" s="295" t="s">
        <v>1231</v>
      </c>
      <c r="E418" s="296">
        <v>42736</v>
      </c>
      <c r="F418" s="296">
        <v>43100</v>
      </c>
      <c r="G418" s="297">
        <v>135</v>
      </c>
      <c r="H418" s="298">
        <v>20</v>
      </c>
      <c r="I418" s="298">
        <v>33</v>
      </c>
      <c r="J418" s="298">
        <v>54</v>
      </c>
      <c r="K418" s="298">
        <v>28</v>
      </c>
      <c r="L418" s="298">
        <v>355</v>
      </c>
    </row>
    <row r="419" spans="1:12">
      <c r="A419" s="294" t="s">
        <v>1673</v>
      </c>
      <c r="B419" s="294" t="s">
        <v>533</v>
      </c>
      <c r="C419" s="294" t="s">
        <v>1230</v>
      </c>
      <c r="D419" s="295" t="s">
        <v>1231</v>
      </c>
      <c r="E419" s="296">
        <v>42736</v>
      </c>
      <c r="F419" s="296">
        <v>43100</v>
      </c>
      <c r="G419" s="297">
        <v>47</v>
      </c>
      <c r="H419" s="298">
        <v>7</v>
      </c>
      <c r="I419" s="298">
        <v>11</v>
      </c>
      <c r="J419" s="298">
        <v>18</v>
      </c>
      <c r="K419" s="298">
        <v>11</v>
      </c>
      <c r="L419" s="298">
        <v>90</v>
      </c>
    </row>
    <row r="420" spans="1:12">
      <c r="A420" s="294" t="s">
        <v>1674</v>
      </c>
      <c r="B420" s="294" t="s">
        <v>533</v>
      </c>
      <c r="C420" s="294" t="s">
        <v>534</v>
      </c>
      <c r="D420" s="295" t="s">
        <v>1231</v>
      </c>
      <c r="E420" s="296">
        <v>42736</v>
      </c>
      <c r="F420" s="296">
        <v>43100</v>
      </c>
      <c r="G420" s="297">
        <v>78</v>
      </c>
      <c r="H420" s="298">
        <v>11</v>
      </c>
      <c r="I420" s="298">
        <v>19</v>
      </c>
      <c r="J420" s="298">
        <v>31</v>
      </c>
      <c r="K420" s="298">
        <v>17</v>
      </c>
      <c r="L420" s="298">
        <v>190</v>
      </c>
    </row>
    <row r="421" spans="1:12">
      <c r="A421" s="294" t="s">
        <v>1675</v>
      </c>
      <c r="B421" s="294" t="s">
        <v>533</v>
      </c>
      <c r="C421" s="294" t="s">
        <v>535</v>
      </c>
      <c r="D421" s="295" t="s">
        <v>1231</v>
      </c>
      <c r="E421" s="296">
        <v>42736</v>
      </c>
      <c r="F421" s="296">
        <v>43100</v>
      </c>
      <c r="G421" s="297">
        <v>47</v>
      </c>
      <c r="H421" s="298">
        <v>7</v>
      </c>
      <c r="I421" s="298">
        <v>11</v>
      </c>
      <c r="J421" s="298">
        <v>18</v>
      </c>
      <c r="K421" s="298">
        <v>11</v>
      </c>
      <c r="L421" s="298">
        <v>90</v>
      </c>
    </row>
    <row r="422" spans="1:12">
      <c r="A422" s="294" t="s">
        <v>1676</v>
      </c>
      <c r="B422" s="294" t="s">
        <v>536</v>
      </c>
      <c r="C422" s="294" t="s">
        <v>1230</v>
      </c>
      <c r="D422" s="295" t="s">
        <v>1231</v>
      </c>
      <c r="E422" s="296">
        <v>42736</v>
      </c>
      <c r="F422" s="296">
        <v>43100</v>
      </c>
      <c r="G422" s="297">
        <v>101</v>
      </c>
      <c r="H422" s="298">
        <v>15</v>
      </c>
      <c r="I422" s="298">
        <v>25</v>
      </c>
      <c r="J422" s="298">
        <v>40</v>
      </c>
      <c r="K422" s="298">
        <v>21</v>
      </c>
      <c r="L422" s="298">
        <v>142</v>
      </c>
    </row>
    <row r="423" spans="1:12">
      <c r="A423" s="294" t="s">
        <v>1677</v>
      </c>
      <c r="B423" s="294" t="s">
        <v>536</v>
      </c>
      <c r="C423" s="294" t="s">
        <v>537</v>
      </c>
      <c r="D423" s="295" t="s">
        <v>1231</v>
      </c>
      <c r="E423" s="296">
        <v>42736</v>
      </c>
      <c r="F423" s="296">
        <v>43100</v>
      </c>
      <c r="G423" s="297">
        <v>101</v>
      </c>
      <c r="H423" s="298">
        <v>15</v>
      </c>
      <c r="I423" s="298">
        <v>25</v>
      </c>
      <c r="J423" s="298">
        <v>40</v>
      </c>
      <c r="K423" s="298">
        <v>21</v>
      </c>
      <c r="L423" s="298">
        <v>143</v>
      </c>
    </row>
    <row r="424" spans="1:12">
      <c r="A424" s="294" t="s">
        <v>1678</v>
      </c>
      <c r="B424" s="294" t="s">
        <v>536</v>
      </c>
      <c r="C424" s="294" t="s">
        <v>2431</v>
      </c>
      <c r="D424" s="295" t="s">
        <v>1231</v>
      </c>
      <c r="E424" s="296">
        <v>42736</v>
      </c>
      <c r="F424" s="296">
        <v>43100</v>
      </c>
      <c r="G424" s="297">
        <v>105</v>
      </c>
      <c r="H424" s="298">
        <v>15</v>
      </c>
      <c r="I424" s="298">
        <v>26</v>
      </c>
      <c r="J424" s="298">
        <v>42</v>
      </c>
      <c r="K424" s="298">
        <v>22</v>
      </c>
      <c r="L424" s="298">
        <v>220</v>
      </c>
    </row>
    <row r="425" spans="1:12">
      <c r="A425" s="294" t="s">
        <v>1679</v>
      </c>
      <c r="B425" s="294" t="s">
        <v>536</v>
      </c>
      <c r="C425" s="294" t="s">
        <v>538</v>
      </c>
      <c r="D425" s="295" t="s">
        <v>1231</v>
      </c>
      <c r="E425" s="296">
        <v>42870</v>
      </c>
      <c r="F425" s="296">
        <v>43008</v>
      </c>
      <c r="G425" s="297">
        <v>110</v>
      </c>
      <c r="H425" s="298">
        <v>16</v>
      </c>
      <c r="I425" s="298">
        <v>27</v>
      </c>
      <c r="J425" s="298">
        <v>44</v>
      </c>
      <c r="K425" s="298">
        <v>23</v>
      </c>
      <c r="L425" s="298">
        <v>296</v>
      </c>
    </row>
    <row r="426" spans="1:12">
      <c r="A426" s="294" t="s">
        <v>1680</v>
      </c>
      <c r="B426" s="294" t="s">
        <v>536</v>
      </c>
      <c r="C426" s="294" t="s">
        <v>538</v>
      </c>
      <c r="D426" s="295" t="s">
        <v>1232</v>
      </c>
      <c r="E426" s="296">
        <v>43009</v>
      </c>
      <c r="F426" s="296">
        <v>42869</v>
      </c>
      <c r="G426" s="297">
        <v>104</v>
      </c>
      <c r="H426" s="298">
        <v>15</v>
      </c>
      <c r="I426" s="298">
        <v>26</v>
      </c>
      <c r="J426" s="298">
        <v>41</v>
      </c>
      <c r="K426" s="298">
        <v>22</v>
      </c>
      <c r="L426" s="298">
        <v>214</v>
      </c>
    </row>
    <row r="427" spans="1:12">
      <c r="A427" s="294" t="s">
        <v>1681</v>
      </c>
      <c r="B427" s="294" t="s">
        <v>539</v>
      </c>
      <c r="C427" s="294" t="s">
        <v>1230</v>
      </c>
      <c r="D427" s="295" t="s">
        <v>1231</v>
      </c>
      <c r="E427" s="296">
        <v>42736</v>
      </c>
      <c r="F427" s="296">
        <v>43100</v>
      </c>
      <c r="G427" s="297">
        <v>69</v>
      </c>
      <c r="H427" s="298">
        <v>10</v>
      </c>
      <c r="I427" s="298">
        <v>17</v>
      </c>
      <c r="J427" s="298">
        <v>27</v>
      </c>
      <c r="K427" s="298">
        <v>15</v>
      </c>
      <c r="L427" s="298">
        <v>200</v>
      </c>
    </row>
    <row r="428" spans="1:12">
      <c r="A428" s="294" t="s">
        <v>1255</v>
      </c>
      <c r="B428" s="294" t="s">
        <v>539</v>
      </c>
      <c r="C428" s="294" t="s">
        <v>540</v>
      </c>
      <c r="D428" s="295" t="s">
        <v>1231</v>
      </c>
      <c r="E428" s="296">
        <v>42736</v>
      </c>
      <c r="F428" s="296">
        <v>43100</v>
      </c>
      <c r="G428" s="297">
        <v>86</v>
      </c>
      <c r="H428" s="298">
        <v>12</v>
      </c>
      <c r="I428" s="298">
        <v>21</v>
      </c>
      <c r="J428" s="298">
        <v>34</v>
      </c>
      <c r="K428" s="298">
        <v>19</v>
      </c>
      <c r="L428" s="298">
        <v>181</v>
      </c>
    </row>
    <row r="429" spans="1:12">
      <c r="A429" s="294" t="s">
        <v>1682</v>
      </c>
      <c r="B429" s="294" t="s">
        <v>539</v>
      </c>
      <c r="C429" s="294" t="s">
        <v>541</v>
      </c>
      <c r="D429" s="295" t="s">
        <v>1231</v>
      </c>
      <c r="E429" s="296">
        <v>42736</v>
      </c>
      <c r="F429" s="296">
        <v>43100</v>
      </c>
      <c r="G429" s="297">
        <v>83</v>
      </c>
      <c r="H429" s="298">
        <v>12</v>
      </c>
      <c r="I429" s="298">
        <v>20</v>
      </c>
      <c r="J429" s="298">
        <v>33</v>
      </c>
      <c r="K429" s="298">
        <v>18</v>
      </c>
      <c r="L429" s="298">
        <v>364</v>
      </c>
    </row>
    <row r="430" spans="1:12">
      <c r="A430" s="294" t="s">
        <v>1683</v>
      </c>
      <c r="B430" s="294" t="s">
        <v>539</v>
      </c>
      <c r="C430" s="294" t="s">
        <v>542</v>
      </c>
      <c r="D430" s="295" t="s">
        <v>1231</v>
      </c>
      <c r="E430" s="296">
        <v>42736</v>
      </c>
      <c r="F430" s="296">
        <v>43100</v>
      </c>
      <c r="G430" s="297">
        <v>84</v>
      </c>
      <c r="H430" s="298">
        <v>12</v>
      </c>
      <c r="I430" s="298">
        <v>21</v>
      </c>
      <c r="J430" s="298">
        <v>33</v>
      </c>
      <c r="K430" s="298">
        <v>18</v>
      </c>
      <c r="L430" s="298">
        <v>300</v>
      </c>
    </row>
    <row r="431" spans="1:12">
      <c r="A431" s="294" t="s">
        <v>1684</v>
      </c>
      <c r="B431" s="294" t="s">
        <v>539</v>
      </c>
      <c r="C431" s="294" t="s">
        <v>543</v>
      </c>
      <c r="D431" s="295" t="s">
        <v>1231</v>
      </c>
      <c r="E431" s="296">
        <v>42736</v>
      </c>
      <c r="F431" s="296">
        <v>43100</v>
      </c>
      <c r="G431" s="297">
        <v>42</v>
      </c>
      <c r="H431" s="298">
        <v>6</v>
      </c>
      <c r="I431" s="298">
        <v>10</v>
      </c>
      <c r="J431" s="298">
        <v>16</v>
      </c>
      <c r="K431" s="298">
        <v>10</v>
      </c>
      <c r="L431" s="298">
        <v>155</v>
      </c>
    </row>
    <row r="432" spans="1:12">
      <c r="A432" s="294" t="s">
        <v>1685</v>
      </c>
      <c r="B432" s="294" t="s">
        <v>539</v>
      </c>
      <c r="C432" s="294" t="s">
        <v>544</v>
      </c>
      <c r="D432" s="295" t="s">
        <v>1231</v>
      </c>
      <c r="E432" s="296">
        <v>42736</v>
      </c>
      <c r="F432" s="296">
        <v>43100</v>
      </c>
      <c r="G432" s="297">
        <v>83</v>
      </c>
      <c r="H432" s="298">
        <v>12</v>
      </c>
      <c r="I432" s="298">
        <v>20</v>
      </c>
      <c r="J432" s="298">
        <v>33</v>
      </c>
      <c r="K432" s="298">
        <v>18</v>
      </c>
      <c r="L432" s="298">
        <v>235</v>
      </c>
    </row>
    <row r="433" spans="1:12">
      <c r="A433" s="294" t="s">
        <v>1686</v>
      </c>
      <c r="B433" s="294" t="s">
        <v>539</v>
      </c>
      <c r="C433" s="294" t="s">
        <v>545</v>
      </c>
      <c r="D433" s="295" t="s">
        <v>1231</v>
      </c>
      <c r="E433" s="296">
        <v>42736</v>
      </c>
      <c r="F433" s="296">
        <v>43100</v>
      </c>
      <c r="G433" s="297">
        <v>72</v>
      </c>
      <c r="H433" s="298">
        <v>10</v>
      </c>
      <c r="I433" s="298">
        <v>18</v>
      </c>
      <c r="J433" s="298">
        <v>28</v>
      </c>
      <c r="K433" s="298">
        <v>16</v>
      </c>
      <c r="L433" s="298">
        <v>281</v>
      </c>
    </row>
    <row r="434" spans="1:12">
      <c r="A434" s="294" t="s">
        <v>1687</v>
      </c>
      <c r="B434" s="294" t="s">
        <v>539</v>
      </c>
      <c r="C434" s="294" t="s">
        <v>546</v>
      </c>
      <c r="D434" s="295" t="s">
        <v>1231</v>
      </c>
      <c r="E434" s="296">
        <v>42736</v>
      </c>
      <c r="F434" s="296">
        <v>43100</v>
      </c>
      <c r="G434" s="297">
        <v>95</v>
      </c>
      <c r="H434" s="298">
        <v>14</v>
      </c>
      <c r="I434" s="298">
        <v>23</v>
      </c>
      <c r="J434" s="298">
        <v>38</v>
      </c>
      <c r="K434" s="298">
        <v>20</v>
      </c>
      <c r="L434" s="298">
        <v>389</v>
      </c>
    </row>
    <row r="435" spans="1:12">
      <c r="A435" s="294" t="s">
        <v>1688</v>
      </c>
      <c r="B435" s="294" t="s">
        <v>539</v>
      </c>
      <c r="C435" s="294" t="s">
        <v>547</v>
      </c>
      <c r="D435" s="295" t="s">
        <v>1231</v>
      </c>
      <c r="E435" s="296">
        <v>42736</v>
      </c>
      <c r="F435" s="296">
        <v>43100</v>
      </c>
      <c r="G435" s="297">
        <v>82</v>
      </c>
      <c r="H435" s="298">
        <v>12</v>
      </c>
      <c r="I435" s="298">
        <v>20</v>
      </c>
      <c r="J435" s="298">
        <v>32</v>
      </c>
      <c r="K435" s="298">
        <v>18</v>
      </c>
      <c r="L435" s="298">
        <v>291</v>
      </c>
    </row>
    <row r="436" spans="1:12">
      <c r="A436" s="294" t="s">
        <v>1689</v>
      </c>
      <c r="B436" s="294" t="s">
        <v>539</v>
      </c>
      <c r="C436" s="294" t="s">
        <v>548</v>
      </c>
      <c r="D436" s="295" t="s">
        <v>1231</v>
      </c>
      <c r="E436" s="296">
        <v>42736</v>
      </c>
      <c r="F436" s="296">
        <v>43100</v>
      </c>
      <c r="G436" s="297">
        <v>54</v>
      </c>
      <c r="H436" s="298">
        <v>8</v>
      </c>
      <c r="I436" s="298">
        <v>13</v>
      </c>
      <c r="J436" s="298">
        <v>21</v>
      </c>
      <c r="K436" s="298">
        <v>12</v>
      </c>
      <c r="L436" s="298">
        <v>273</v>
      </c>
    </row>
    <row r="437" spans="1:12">
      <c r="A437" s="294" t="s">
        <v>1690</v>
      </c>
      <c r="B437" s="294" t="s">
        <v>539</v>
      </c>
      <c r="C437" s="294" t="s">
        <v>549</v>
      </c>
      <c r="D437" s="295" t="s">
        <v>1231</v>
      </c>
      <c r="E437" s="296">
        <v>42736</v>
      </c>
      <c r="F437" s="296">
        <v>43100</v>
      </c>
      <c r="G437" s="297">
        <v>42</v>
      </c>
      <c r="H437" s="298">
        <v>6</v>
      </c>
      <c r="I437" s="298">
        <v>10</v>
      </c>
      <c r="J437" s="298">
        <v>16</v>
      </c>
      <c r="K437" s="298">
        <v>10</v>
      </c>
      <c r="L437" s="298">
        <v>182</v>
      </c>
    </row>
    <row r="438" spans="1:12">
      <c r="A438" s="294" t="s">
        <v>1691</v>
      </c>
      <c r="B438" s="294" t="s">
        <v>550</v>
      </c>
      <c r="C438" s="294" t="s">
        <v>1230</v>
      </c>
      <c r="D438" s="295" t="s">
        <v>1231</v>
      </c>
      <c r="E438" s="296">
        <v>42736</v>
      </c>
      <c r="F438" s="296">
        <v>43100</v>
      </c>
      <c r="G438" s="297">
        <v>42</v>
      </c>
      <c r="H438" s="298">
        <v>6</v>
      </c>
      <c r="I438" s="298">
        <v>10</v>
      </c>
      <c r="J438" s="298">
        <v>16</v>
      </c>
      <c r="K438" s="298">
        <v>10</v>
      </c>
      <c r="L438" s="298">
        <v>90</v>
      </c>
    </row>
    <row r="439" spans="1:12">
      <c r="A439" s="294" t="s">
        <v>1692</v>
      </c>
      <c r="B439" s="294" t="s">
        <v>550</v>
      </c>
      <c r="C439" s="294" t="s">
        <v>551</v>
      </c>
      <c r="D439" s="295" t="s">
        <v>1231</v>
      </c>
      <c r="E439" s="296">
        <v>42736</v>
      </c>
      <c r="F439" s="296">
        <v>43100</v>
      </c>
      <c r="G439" s="297">
        <v>104</v>
      </c>
      <c r="H439" s="298">
        <v>15</v>
      </c>
      <c r="I439" s="298">
        <v>26</v>
      </c>
      <c r="J439" s="298">
        <v>41</v>
      </c>
      <c r="K439" s="298">
        <v>22</v>
      </c>
      <c r="L439" s="298">
        <v>255</v>
      </c>
    </row>
    <row r="440" spans="1:12">
      <c r="A440" s="294" t="s">
        <v>1693</v>
      </c>
      <c r="B440" s="294" t="s">
        <v>550</v>
      </c>
      <c r="C440" s="294" t="s">
        <v>553</v>
      </c>
      <c r="D440" s="295" t="s">
        <v>1231</v>
      </c>
      <c r="E440" s="296">
        <v>42736</v>
      </c>
      <c r="F440" s="296">
        <v>43100</v>
      </c>
      <c r="G440" s="297">
        <v>81</v>
      </c>
      <c r="H440" s="298">
        <v>12</v>
      </c>
      <c r="I440" s="298">
        <v>20</v>
      </c>
      <c r="J440" s="298">
        <v>32</v>
      </c>
      <c r="K440" s="298">
        <v>17</v>
      </c>
      <c r="L440" s="298">
        <v>218</v>
      </c>
    </row>
    <row r="441" spans="1:12">
      <c r="A441" s="294" t="s">
        <v>1694</v>
      </c>
      <c r="B441" s="294" t="s">
        <v>550</v>
      </c>
      <c r="C441" s="294" t="s">
        <v>555</v>
      </c>
      <c r="D441" s="295" t="s">
        <v>1231</v>
      </c>
      <c r="E441" s="296">
        <v>42736</v>
      </c>
      <c r="F441" s="296">
        <v>43100</v>
      </c>
      <c r="G441" s="297">
        <v>104</v>
      </c>
      <c r="H441" s="298">
        <v>15</v>
      </c>
      <c r="I441" s="298">
        <v>26</v>
      </c>
      <c r="J441" s="298">
        <v>41</v>
      </c>
      <c r="K441" s="298">
        <v>22</v>
      </c>
      <c r="L441" s="298">
        <v>255</v>
      </c>
    </row>
    <row r="442" spans="1:12">
      <c r="A442" s="294" t="s">
        <v>1695</v>
      </c>
      <c r="B442" s="294" t="s">
        <v>550</v>
      </c>
      <c r="C442" s="294" t="s">
        <v>556</v>
      </c>
      <c r="D442" s="295" t="s">
        <v>1231</v>
      </c>
      <c r="E442" s="296">
        <v>42736</v>
      </c>
      <c r="F442" s="296">
        <v>43100</v>
      </c>
      <c r="G442" s="297">
        <v>78</v>
      </c>
      <c r="H442" s="298">
        <v>11</v>
      </c>
      <c r="I442" s="298">
        <v>19</v>
      </c>
      <c r="J442" s="298">
        <v>31</v>
      </c>
      <c r="K442" s="298">
        <v>17</v>
      </c>
      <c r="L442" s="298">
        <v>258</v>
      </c>
    </row>
    <row r="443" spans="1:12">
      <c r="A443" s="294" t="s">
        <v>1696</v>
      </c>
      <c r="B443" s="294" t="s">
        <v>550</v>
      </c>
      <c r="C443" s="294" t="s">
        <v>557</v>
      </c>
      <c r="D443" s="295" t="s">
        <v>1231</v>
      </c>
      <c r="E443" s="296">
        <v>42736</v>
      </c>
      <c r="F443" s="296">
        <v>43100</v>
      </c>
      <c r="G443" s="297">
        <v>30</v>
      </c>
      <c r="H443" s="298">
        <v>4</v>
      </c>
      <c r="I443" s="298">
        <v>7</v>
      </c>
      <c r="J443" s="298">
        <v>12</v>
      </c>
      <c r="K443" s="298">
        <v>7</v>
      </c>
      <c r="L443" s="298">
        <v>127</v>
      </c>
    </row>
    <row r="444" spans="1:12">
      <c r="A444" s="294" t="s">
        <v>1697</v>
      </c>
      <c r="B444" s="294" t="s">
        <v>550</v>
      </c>
      <c r="C444" s="294" t="s">
        <v>558</v>
      </c>
      <c r="D444" s="295" t="s">
        <v>1231</v>
      </c>
      <c r="E444" s="296">
        <v>42736</v>
      </c>
      <c r="F444" s="296">
        <v>43100</v>
      </c>
      <c r="G444" s="297">
        <v>42</v>
      </c>
      <c r="H444" s="298">
        <v>6</v>
      </c>
      <c r="I444" s="298">
        <v>10</v>
      </c>
      <c r="J444" s="298">
        <v>16</v>
      </c>
      <c r="K444" s="298">
        <v>10</v>
      </c>
      <c r="L444" s="298">
        <v>90</v>
      </c>
    </row>
    <row r="445" spans="1:12">
      <c r="A445" s="294" t="s">
        <v>1698</v>
      </c>
      <c r="B445" s="294" t="s">
        <v>550</v>
      </c>
      <c r="C445" s="294" t="s">
        <v>559</v>
      </c>
      <c r="D445" s="295" t="s">
        <v>1231</v>
      </c>
      <c r="E445" s="296">
        <v>42736</v>
      </c>
      <c r="F445" s="296">
        <v>43100</v>
      </c>
      <c r="G445" s="297">
        <v>104</v>
      </c>
      <c r="H445" s="298">
        <v>15</v>
      </c>
      <c r="I445" s="298">
        <v>26</v>
      </c>
      <c r="J445" s="298">
        <v>41</v>
      </c>
      <c r="K445" s="298">
        <v>22</v>
      </c>
      <c r="L445" s="298">
        <v>191</v>
      </c>
    </row>
    <row r="446" spans="1:12">
      <c r="A446" s="294" t="s">
        <v>1699</v>
      </c>
      <c r="B446" s="294" t="s">
        <v>550</v>
      </c>
      <c r="C446" s="294" t="s">
        <v>560</v>
      </c>
      <c r="D446" s="295" t="s">
        <v>1231</v>
      </c>
      <c r="E446" s="296">
        <v>42736</v>
      </c>
      <c r="F446" s="296">
        <v>43100</v>
      </c>
      <c r="G446" s="297">
        <v>51</v>
      </c>
      <c r="H446" s="298">
        <v>7</v>
      </c>
      <c r="I446" s="298">
        <v>12</v>
      </c>
      <c r="J446" s="298">
        <v>20</v>
      </c>
      <c r="K446" s="298">
        <v>12</v>
      </c>
      <c r="L446" s="298">
        <v>254</v>
      </c>
    </row>
    <row r="447" spans="1:12">
      <c r="A447" s="294" t="s">
        <v>1700</v>
      </c>
      <c r="B447" s="294" t="s">
        <v>562</v>
      </c>
      <c r="C447" s="294" t="s">
        <v>1230</v>
      </c>
      <c r="D447" s="295" t="s">
        <v>1231</v>
      </c>
      <c r="E447" s="296">
        <v>42736</v>
      </c>
      <c r="F447" s="296">
        <v>43100</v>
      </c>
      <c r="G447" s="297">
        <v>44</v>
      </c>
      <c r="H447" s="298">
        <v>6</v>
      </c>
      <c r="I447" s="298">
        <v>11</v>
      </c>
      <c r="J447" s="298">
        <v>17</v>
      </c>
      <c r="K447" s="298">
        <v>10</v>
      </c>
      <c r="L447" s="298">
        <v>97</v>
      </c>
    </row>
    <row r="448" spans="1:12">
      <c r="A448" s="294" t="s">
        <v>1701</v>
      </c>
      <c r="B448" s="294" t="s">
        <v>562</v>
      </c>
      <c r="C448" s="294" t="s">
        <v>563</v>
      </c>
      <c r="D448" s="295" t="s">
        <v>1231</v>
      </c>
      <c r="E448" s="296">
        <v>42736</v>
      </c>
      <c r="F448" s="296">
        <v>43100</v>
      </c>
      <c r="G448" s="297">
        <v>44</v>
      </c>
      <c r="H448" s="298">
        <v>6</v>
      </c>
      <c r="I448" s="298">
        <v>11</v>
      </c>
      <c r="J448" s="298">
        <v>17</v>
      </c>
      <c r="K448" s="298">
        <v>10</v>
      </c>
      <c r="L448" s="298">
        <v>97</v>
      </c>
    </row>
    <row r="449" spans="1:12">
      <c r="A449" s="294" t="s">
        <v>1702</v>
      </c>
      <c r="B449" s="294" t="s">
        <v>564</v>
      </c>
      <c r="C449" s="294" t="s">
        <v>1230</v>
      </c>
      <c r="D449" s="295" t="s">
        <v>1231</v>
      </c>
      <c r="E449" s="296">
        <v>42736</v>
      </c>
      <c r="F449" s="296">
        <v>43100</v>
      </c>
      <c r="G449" s="297">
        <v>62</v>
      </c>
      <c r="H449" s="298">
        <v>9</v>
      </c>
      <c r="I449" s="298">
        <v>15</v>
      </c>
      <c r="J449" s="298">
        <v>24</v>
      </c>
      <c r="K449" s="298">
        <v>14</v>
      </c>
      <c r="L449" s="298">
        <v>247</v>
      </c>
    </row>
    <row r="450" spans="1:12">
      <c r="A450" s="294" t="s">
        <v>1703</v>
      </c>
      <c r="B450" s="294" t="s">
        <v>564</v>
      </c>
      <c r="C450" s="294" t="s">
        <v>565</v>
      </c>
      <c r="D450" s="295" t="s">
        <v>1231</v>
      </c>
      <c r="E450" s="296">
        <v>42736</v>
      </c>
      <c r="F450" s="296">
        <v>43100</v>
      </c>
      <c r="G450" s="297">
        <v>9</v>
      </c>
      <c r="H450" s="298">
        <v>1</v>
      </c>
      <c r="I450" s="298">
        <v>2</v>
      </c>
      <c r="J450" s="298">
        <v>3</v>
      </c>
      <c r="K450" s="298">
        <v>3</v>
      </c>
      <c r="L450" s="298">
        <v>0</v>
      </c>
    </row>
    <row r="451" spans="1:12">
      <c r="A451" s="294" t="s">
        <v>1704</v>
      </c>
      <c r="B451" s="294" t="s">
        <v>564</v>
      </c>
      <c r="C451" s="294" t="s">
        <v>566</v>
      </c>
      <c r="D451" s="295" t="s">
        <v>1231</v>
      </c>
      <c r="E451" s="296">
        <v>42736</v>
      </c>
      <c r="F451" s="296">
        <v>43100</v>
      </c>
      <c r="G451" s="297">
        <v>49</v>
      </c>
      <c r="H451" s="298">
        <v>7</v>
      </c>
      <c r="I451" s="298">
        <v>12</v>
      </c>
      <c r="J451" s="298">
        <v>19</v>
      </c>
      <c r="K451" s="298">
        <v>11</v>
      </c>
      <c r="L451" s="298">
        <v>211</v>
      </c>
    </row>
    <row r="452" spans="1:12">
      <c r="A452" s="294" t="s">
        <v>1705</v>
      </c>
      <c r="B452" s="294" t="s">
        <v>567</v>
      </c>
      <c r="C452" s="294" t="s">
        <v>1230</v>
      </c>
      <c r="D452" s="295" t="s">
        <v>1231</v>
      </c>
      <c r="E452" s="296">
        <v>42736</v>
      </c>
      <c r="F452" s="296">
        <v>43100</v>
      </c>
      <c r="G452" s="297">
        <v>78</v>
      </c>
      <c r="H452" s="298">
        <v>11</v>
      </c>
      <c r="I452" s="298">
        <v>19</v>
      </c>
      <c r="J452" s="298">
        <v>31</v>
      </c>
      <c r="K452" s="298">
        <v>17</v>
      </c>
      <c r="L452" s="298">
        <v>164</v>
      </c>
    </row>
    <row r="453" spans="1:12">
      <c r="A453" s="294" t="s">
        <v>1706</v>
      </c>
      <c r="B453" s="294" t="s">
        <v>567</v>
      </c>
      <c r="C453" s="294" t="s">
        <v>568</v>
      </c>
      <c r="D453" s="295" t="s">
        <v>1231</v>
      </c>
      <c r="E453" s="296">
        <v>42736</v>
      </c>
      <c r="F453" s="296">
        <v>43100</v>
      </c>
      <c r="G453" s="297">
        <v>89</v>
      </c>
      <c r="H453" s="298">
        <v>13</v>
      </c>
      <c r="I453" s="298">
        <v>22</v>
      </c>
      <c r="J453" s="298">
        <v>35</v>
      </c>
      <c r="K453" s="298">
        <v>19</v>
      </c>
      <c r="L453" s="298">
        <v>170</v>
      </c>
    </row>
    <row r="454" spans="1:12">
      <c r="A454" s="294" t="s">
        <v>1707</v>
      </c>
      <c r="B454" s="294" t="s">
        <v>567</v>
      </c>
      <c r="C454" s="294" t="s">
        <v>569</v>
      </c>
      <c r="D454" s="295" t="s">
        <v>1231</v>
      </c>
      <c r="E454" s="296">
        <v>42736</v>
      </c>
      <c r="F454" s="296">
        <v>43100</v>
      </c>
      <c r="G454" s="297">
        <v>102</v>
      </c>
      <c r="H454" s="298">
        <v>15</v>
      </c>
      <c r="I454" s="298">
        <v>25</v>
      </c>
      <c r="J454" s="298">
        <v>40</v>
      </c>
      <c r="K454" s="298">
        <v>22</v>
      </c>
      <c r="L454" s="298">
        <v>244</v>
      </c>
    </row>
    <row r="455" spans="1:12">
      <c r="A455" s="294" t="s">
        <v>1708</v>
      </c>
      <c r="B455" s="294" t="s">
        <v>567</v>
      </c>
      <c r="C455" s="294" t="s">
        <v>570</v>
      </c>
      <c r="D455" s="295" t="s">
        <v>1231</v>
      </c>
      <c r="E455" s="296">
        <v>42736</v>
      </c>
      <c r="F455" s="296">
        <v>43100</v>
      </c>
      <c r="G455" s="297">
        <v>88</v>
      </c>
      <c r="H455" s="298">
        <v>13</v>
      </c>
      <c r="I455" s="298">
        <v>22</v>
      </c>
      <c r="J455" s="298">
        <v>35</v>
      </c>
      <c r="K455" s="298">
        <v>18</v>
      </c>
      <c r="L455" s="298">
        <v>182</v>
      </c>
    </row>
    <row r="456" spans="1:12">
      <c r="A456" s="294" t="s">
        <v>1709</v>
      </c>
      <c r="B456" s="294" t="s">
        <v>571</v>
      </c>
      <c r="C456" s="294" t="s">
        <v>1230</v>
      </c>
      <c r="D456" s="295" t="s">
        <v>1231</v>
      </c>
      <c r="E456" s="296">
        <v>42736</v>
      </c>
      <c r="F456" s="296">
        <v>43100</v>
      </c>
      <c r="G456" s="297">
        <v>110</v>
      </c>
      <c r="H456" s="298">
        <v>16</v>
      </c>
      <c r="I456" s="298">
        <v>27</v>
      </c>
      <c r="J456" s="298">
        <v>44</v>
      </c>
      <c r="K456" s="298">
        <v>23</v>
      </c>
      <c r="L456" s="298">
        <v>305</v>
      </c>
    </row>
    <row r="457" spans="1:12">
      <c r="A457" s="294" t="s">
        <v>1710</v>
      </c>
      <c r="B457" s="294" t="s">
        <v>571</v>
      </c>
      <c r="C457" s="294" t="s">
        <v>572</v>
      </c>
      <c r="D457" s="295" t="s">
        <v>1231</v>
      </c>
      <c r="E457" s="296">
        <v>42736</v>
      </c>
      <c r="F457" s="296">
        <v>43100</v>
      </c>
      <c r="G457" s="297">
        <v>105</v>
      </c>
      <c r="H457" s="298">
        <v>15</v>
      </c>
      <c r="I457" s="298">
        <v>26</v>
      </c>
      <c r="J457" s="298">
        <v>42</v>
      </c>
      <c r="K457" s="298">
        <v>22</v>
      </c>
      <c r="L457" s="298">
        <v>370</v>
      </c>
    </row>
    <row r="458" spans="1:12">
      <c r="A458" s="294" t="s">
        <v>1711</v>
      </c>
      <c r="B458" s="294" t="s">
        <v>571</v>
      </c>
      <c r="C458" s="294" t="s">
        <v>573</v>
      </c>
      <c r="D458" s="295" t="s">
        <v>1231</v>
      </c>
      <c r="E458" s="296">
        <v>42736</v>
      </c>
      <c r="F458" s="296">
        <v>43100</v>
      </c>
      <c r="G458" s="297">
        <v>92</v>
      </c>
      <c r="H458" s="298">
        <v>13</v>
      </c>
      <c r="I458" s="298">
        <v>23</v>
      </c>
      <c r="J458" s="298">
        <v>36</v>
      </c>
      <c r="K458" s="298">
        <v>20</v>
      </c>
      <c r="L458" s="298">
        <v>300</v>
      </c>
    </row>
    <row r="459" spans="1:12">
      <c r="A459" s="294" t="s">
        <v>1712</v>
      </c>
      <c r="B459" s="294" t="s">
        <v>571</v>
      </c>
      <c r="C459" s="294" t="s">
        <v>574</v>
      </c>
      <c r="D459" s="295" t="s">
        <v>1231</v>
      </c>
      <c r="E459" s="296">
        <v>42736</v>
      </c>
      <c r="F459" s="296">
        <v>43100</v>
      </c>
      <c r="G459" s="297">
        <v>99</v>
      </c>
      <c r="H459" s="298">
        <v>14</v>
      </c>
      <c r="I459" s="298">
        <v>24</v>
      </c>
      <c r="J459" s="298">
        <v>39</v>
      </c>
      <c r="K459" s="298">
        <v>22</v>
      </c>
      <c r="L459" s="298">
        <v>290</v>
      </c>
    </row>
    <row r="460" spans="1:12">
      <c r="A460" s="294" t="s">
        <v>1713</v>
      </c>
      <c r="B460" s="294" t="s">
        <v>571</v>
      </c>
      <c r="C460" s="294" t="s">
        <v>575</v>
      </c>
      <c r="D460" s="295" t="s">
        <v>1231</v>
      </c>
      <c r="E460" s="296">
        <v>42736</v>
      </c>
      <c r="F460" s="296">
        <v>43100</v>
      </c>
      <c r="G460" s="297">
        <v>115</v>
      </c>
      <c r="H460" s="298">
        <v>17</v>
      </c>
      <c r="I460" s="298">
        <v>28</v>
      </c>
      <c r="J460" s="298">
        <v>46</v>
      </c>
      <c r="K460" s="298">
        <v>24</v>
      </c>
      <c r="L460" s="298">
        <v>380</v>
      </c>
    </row>
    <row r="461" spans="1:12">
      <c r="A461" s="294" t="s">
        <v>1714</v>
      </c>
      <c r="B461" s="294" t="s">
        <v>571</v>
      </c>
      <c r="C461" s="294" t="s">
        <v>576</v>
      </c>
      <c r="D461" s="295" t="s">
        <v>1231</v>
      </c>
      <c r="E461" s="296">
        <v>42736</v>
      </c>
      <c r="F461" s="296">
        <v>43100</v>
      </c>
      <c r="G461" s="297">
        <v>92</v>
      </c>
      <c r="H461" s="298">
        <v>13</v>
      </c>
      <c r="I461" s="298">
        <v>23</v>
      </c>
      <c r="J461" s="298">
        <v>36</v>
      </c>
      <c r="K461" s="298">
        <v>20</v>
      </c>
      <c r="L461" s="298">
        <v>300</v>
      </c>
    </row>
    <row r="462" spans="1:12">
      <c r="A462" s="294" t="s">
        <v>1715</v>
      </c>
      <c r="B462" s="294" t="s">
        <v>571</v>
      </c>
      <c r="C462" s="294" t="s">
        <v>577</v>
      </c>
      <c r="D462" s="295" t="s">
        <v>1231</v>
      </c>
      <c r="E462" s="296">
        <v>42736</v>
      </c>
      <c r="F462" s="296">
        <v>43100</v>
      </c>
      <c r="G462" s="297">
        <v>128</v>
      </c>
      <c r="H462" s="298">
        <v>19</v>
      </c>
      <c r="I462" s="298">
        <v>32</v>
      </c>
      <c r="J462" s="298">
        <v>51</v>
      </c>
      <c r="K462" s="298">
        <v>26</v>
      </c>
      <c r="L462" s="298">
        <v>420</v>
      </c>
    </row>
    <row r="463" spans="1:12">
      <c r="A463" s="294" t="s">
        <v>1716</v>
      </c>
      <c r="B463" s="294" t="s">
        <v>571</v>
      </c>
      <c r="C463" s="294" t="s">
        <v>578</v>
      </c>
      <c r="D463" s="295" t="s">
        <v>1231</v>
      </c>
      <c r="E463" s="296">
        <v>42736</v>
      </c>
      <c r="F463" s="296">
        <v>43100</v>
      </c>
      <c r="G463" s="297">
        <v>110</v>
      </c>
      <c r="H463" s="298">
        <v>16</v>
      </c>
      <c r="I463" s="298">
        <v>27</v>
      </c>
      <c r="J463" s="298">
        <v>44</v>
      </c>
      <c r="K463" s="298">
        <v>23</v>
      </c>
      <c r="L463" s="298">
        <v>305</v>
      </c>
    </row>
    <row r="464" spans="1:12">
      <c r="A464" s="294" t="s">
        <v>1717</v>
      </c>
      <c r="B464" s="294" t="s">
        <v>579</v>
      </c>
      <c r="C464" s="294" t="s">
        <v>1230</v>
      </c>
      <c r="D464" s="295" t="s">
        <v>1231</v>
      </c>
      <c r="E464" s="296">
        <v>42736</v>
      </c>
      <c r="F464" s="296">
        <v>43100</v>
      </c>
      <c r="G464" s="297">
        <v>93</v>
      </c>
      <c r="H464" s="298">
        <v>13</v>
      </c>
      <c r="I464" s="298">
        <v>23</v>
      </c>
      <c r="J464" s="298">
        <v>37</v>
      </c>
      <c r="K464" s="298">
        <v>20</v>
      </c>
      <c r="L464" s="298">
        <v>207</v>
      </c>
    </row>
    <row r="465" spans="1:12">
      <c r="A465" s="294" t="s">
        <v>1718</v>
      </c>
      <c r="B465" s="294" t="s">
        <v>579</v>
      </c>
      <c r="C465" s="294" t="s">
        <v>2432</v>
      </c>
      <c r="D465" s="295" t="s">
        <v>1231</v>
      </c>
      <c r="E465" s="296">
        <v>42736</v>
      </c>
      <c r="F465" s="296">
        <v>43100</v>
      </c>
      <c r="G465" s="297">
        <v>68</v>
      </c>
      <c r="H465" s="298">
        <v>10</v>
      </c>
      <c r="I465" s="298">
        <v>17</v>
      </c>
      <c r="J465" s="298">
        <v>27</v>
      </c>
      <c r="K465" s="298">
        <v>14</v>
      </c>
      <c r="L465" s="298">
        <v>119</v>
      </c>
    </row>
    <row r="466" spans="1:12">
      <c r="A466" s="294" t="s">
        <v>1719</v>
      </c>
      <c r="B466" s="294" t="s">
        <v>579</v>
      </c>
      <c r="C466" s="294" t="s">
        <v>580</v>
      </c>
      <c r="D466" s="295" t="s">
        <v>1231</v>
      </c>
      <c r="E466" s="296">
        <v>42736</v>
      </c>
      <c r="F466" s="296">
        <v>43100</v>
      </c>
      <c r="G466" s="297">
        <v>111</v>
      </c>
      <c r="H466" s="298">
        <v>16</v>
      </c>
      <c r="I466" s="298">
        <v>27</v>
      </c>
      <c r="J466" s="298">
        <v>44</v>
      </c>
      <c r="K466" s="298">
        <v>24</v>
      </c>
      <c r="L466" s="298">
        <v>262</v>
      </c>
    </row>
    <row r="467" spans="1:12">
      <c r="A467" s="294" t="s">
        <v>1720</v>
      </c>
      <c r="B467" s="294" t="s">
        <v>579</v>
      </c>
      <c r="C467" s="294" t="s">
        <v>581</v>
      </c>
      <c r="D467" s="295" t="s">
        <v>1231</v>
      </c>
      <c r="E467" s="296">
        <v>42736</v>
      </c>
      <c r="F467" s="296">
        <v>43100</v>
      </c>
      <c r="G467" s="297">
        <v>99</v>
      </c>
      <c r="H467" s="298">
        <v>14</v>
      </c>
      <c r="I467" s="298">
        <v>24</v>
      </c>
      <c r="J467" s="298">
        <v>39</v>
      </c>
      <c r="K467" s="298">
        <v>22</v>
      </c>
      <c r="L467" s="298">
        <v>293</v>
      </c>
    </row>
    <row r="468" spans="1:12">
      <c r="A468" s="294" t="s">
        <v>1721</v>
      </c>
      <c r="B468" s="294" t="s">
        <v>579</v>
      </c>
      <c r="C468" s="294" t="s">
        <v>582</v>
      </c>
      <c r="D468" s="295" t="s">
        <v>1231</v>
      </c>
      <c r="E468" s="296">
        <v>42736</v>
      </c>
      <c r="F468" s="296">
        <v>43100</v>
      </c>
      <c r="G468" s="297">
        <v>87</v>
      </c>
      <c r="H468" s="298">
        <v>13</v>
      </c>
      <c r="I468" s="298">
        <v>21</v>
      </c>
      <c r="J468" s="298">
        <v>34</v>
      </c>
      <c r="K468" s="298">
        <v>19</v>
      </c>
      <c r="L468" s="298">
        <v>149</v>
      </c>
    </row>
    <row r="469" spans="1:12">
      <c r="A469" s="294" t="s">
        <v>1722</v>
      </c>
      <c r="B469" s="294" t="s">
        <v>579</v>
      </c>
      <c r="C469" s="294" t="s">
        <v>583</v>
      </c>
      <c r="D469" s="295" t="s">
        <v>1231</v>
      </c>
      <c r="E469" s="296">
        <v>42736</v>
      </c>
      <c r="F469" s="296">
        <v>43100</v>
      </c>
      <c r="G469" s="297">
        <v>134</v>
      </c>
      <c r="H469" s="298">
        <v>20</v>
      </c>
      <c r="I469" s="298">
        <v>33</v>
      </c>
      <c r="J469" s="298">
        <v>53</v>
      </c>
      <c r="K469" s="298">
        <v>28</v>
      </c>
      <c r="L469" s="298">
        <v>443</v>
      </c>
    </row>
    <row r="470" spans="1:12">
      <c r="A470" s="294" t="s">
        <v>1723</v>
      </c>
      <c r="B470" s="294" t="s">
        <v>579</v>
      </c>
      <c r="C470" s="294" t="s">
        <v>584</v>
      </c>
      <c r="D470" s="295" t="s">
        <v>1231</v>
      </c>
      <c r="E470" s="296">
        <v>42736</v>
      </c>
      <c r="F470" s="296">
        <v>43100</v>
      </c>
      <c r="G470" s="297">
        <v>112</v>
      </c>
      <c r="H470" s="298">
        <v>16</v>
      </c>
      <c r="I470" s="298">
        <v>28</v>
      </c>
      <c r="J470" s="298">
        <v>44</v>
      </c>
      <c r="K470" s="298">
        <v>24</v>
      </c>
      <c r="L470" s="298">
        <v>279</v>
      </c>
    </row>
    <row r="471" spans="1:12">
      <c r="A471" s="294" t="s">
        <v>1724</v>
      </c>
      <c r="B471" s="294" t="s">
        <v>579</v>
      </c>
      <c r="C471" s="294" t="s">
        <v>585</v>
      </c>
      <c r="D471" s="295" t="s">
        <v>1231</v>
      </c>
      <c r="E471" s="296">
        <v>42736</v>
      </c>
      <c r="F471" s="296">
        <v>43100</v>
      </c>
      <c r="G471" s="297">
        <v>128</v>
      </c>
      <c r="H471" s="298">
        <v>19</v>
      </c>
      <c r="I471" s="298">
        <v>32</v>
      </c>
      <c r="J471" s="298">
        <v>51</v>
      </c>
      <c r="K471" s="298">
        <v>26</v>
      </c>
      <c r="L471" s="298">
        <v>335</v>
      </c>
    </row>
    <row r="472" spans="1:12">
      <c r="A472" s="294" t="s">
        <v>1725</v>
      </c>
      <c r="B472" s="294" t="s">
        <v>579</v>
      </c>
      <c r="C472" s="294" t="s">
        <v>586</v>
      </c>
      <c r="D472" s="295" t="s">
        <v>1231</v>
      </c>
      <c r="E472" s="296">
        <v>42736</v>
      </c>
      <c r="F472" s="296">
        <v>43100</v>
      </c>
      <c r="G472" s="297">
        <v>87</v>
      </c>
      <c r="H472" s="298">
        <v>13</v>
      </c>
      <c r="I472" s="298">
        <v>21</v>
      </c>
      <c r="J472" s="298">
        <v>34</v>
      </c>
      <c r="K472" s="298">
        <v>19</v>
      </c>
      <c r="L472" s="298">
        <v>177</v>
      </c>
    </row>
    <row r="473" spans="1:12">
      <c r="A473" s="294" t="s">
        <v>1726</v>
      </c>
      <c r="B473" s="294" t="s">
        <v>579</v>
      </c>
      <c r="C473" s="294" t="s">
        <v>587</v>
      </c>
      <c r="D473" s="295" t="s">
        <v>1231</v>
      </c>
      <c r="E473" s="296">
        <v>42736</v>
      </c>
      <c r="F473" s="296">
        <v>43100</v>
      </c>
      <c r="G473" s="297">
        <v>104</v>
      </c>
      <c r="H473" s="298">
        <v>15</v>
      </c>
      <c r="I473" s="298">
        <v>26</v>
      </c>
      <c r="J473" s="298">
        <v>41</v>
      </c>
      <c r="K473" s="298">
        <v>22</v>
      </c>
      <c r="L473" s="298">
        <v>293</v>
      </c>
    </row>
    <row r="474" spans="1:12">
      <c r="A474" s="294" t="s">
        <v>1727</v>
      </c>
      <c r="B474" s="294" t="s">
        <v>579</v>
      </c>
      <c r="C474" s="294" t="s">
        <v>588</v>
      </c>
      <c r="D474" s="295" t="s">
        <v>1231</v>
      </c>
      <c r="E474" s="296">
        <v>42870</v>
      </c>
      <c r="F474" s="296">
        <v>42993</v>
      </c>
      <c r="G474" s="297">
        <v>56</v>
      </c>
      <c r="H474" s="298">
        <v>8</v>
      </c>
      <c r="I474" s="298">
        <v>14</v>
      </c>
      <c r="J474" s="298">
        <v>22</v>
      </c>
      <c r="K474" s="298">
        <v>12</v>
      </c>
      <c r="L474" s="298">
        <v>147</v>
      </c>
    </row>
    <row r="475" spans="1:12">
      <c r="A475" s="294" t="s">
        <v>1728</v>
      </c>
      <c r="B475" s="294" t="s">
        <v>579</v>
      </c>
      <c r="C475" s="294" t="s">
        <v>588</v>
      </c>
      <c r="D475" s="295" t="s">
        <v>1232</v>
      </c>
      <c r="E475" s="296">
        <v>42994</v>
      </c>
      <c r="F475" s="296">
        <v>42869</v>
      </c>
      <c r="G475" s="297">
        <v>54</v>
      </c>
      <c r="H475" s="298">
        <v>8</v>
      </c>
      <c r="I475" s="298">
        <v>13</v>
      </c>
      <c r="J475" s="298">
        <v>21</v>
      </c>
      <c r="K475" s="298">
        <v>12</v>
      </c>
      <c r="L475" s="298">
        <v>113</v>
      </c>
    </row>
    <row r="476" spans="1:12">
      <c r="A476" s="294" t="s">
        <v>1729</v>
      </c>
      <c r="B476" s="294" t="s">
        <v>579</v>
      </c>
      <c r="C476" s="294" t="s">
        <v>589</v>
      </c>
      <c r="D476" s="295" t="s">
        <v>1231</v>
      </c>
      <c r="E476" s="296">
        <v>42736</v>
      </c>
      <c r="F476" s="296">
        <v>43100</v>
      </c>
      <c r="G476" s="297">
        <v>93</v>
      </c>
      <c r="H476" s="298">
        <v>13</v>
      </c>
      <c r="I476" s="298">
        <v>23</v>
      </c>
      <c r="J476" s="298">
        <v>37</v>
      </c>
      <c r="K476" s="298">
        <v>20</v>
      </c>
      <c r="L476" s="298">
        <v>243</v>
      </c>
    </row>
    <row r="477" spans="1:12">
      <c r="A477" s="294" t="s">
        <v>1730</v>
      </c>
      <c r="B477" s="294" t="s">
        <v>579</v>
      </c>
      <c r="C477" s="294" t="s">
        <v>590</v>
      </c>
      <c r="D477" s="295" t="s">
        <v>1231</v>
      </c>
      <c r="E477" s="296">
        <v>42736</v>
      </c>
      <c r="F477" s="296">
        <v>43100</v>
      </c>
      <c r="G477" s="297">
        <v>83</v>
      </c>
      <c r="H477" s="298">
        <v>12</v>
      </c>
      <c r="I477" s="298">
        <v>20</v>
      </c>
      <c r="J477" s="298">
        <v>33</v>
      </c>
      <c r="K477" s="298">
        <v>18</v>
      </c>
      <c r="L477" s="298">
        <v>152</v>
      </c>
    </row>
    <row r="478" spans="1:12">
      <c r="A478" s="294" t="s">
        <v>1731</v>
      </c>
      <c r="B478" s="294" t="s">
        <v>579</v>
      </c>
      <c r="C478" s="294" t="s">
        <v>591</v>
      </c>
      <c r="D478" s="295" t="s">
        <v>1231</v>
      </c>
      <c r="E478" s="296">
        <v>42736</v>
      </c>
      <c r="F478" s="296">
        <v>43100</v>
      </c>
      <c r="G478" s="297">
        <v>163</v>
      </c>
      <c r="H478" s="298">
        <v>24</v>
      </c>
      <c r="I478" s="298">
        <v>40</v>
      </c>
      <c r="J478" s="298">
        <v>65</v>
      </c>
      <c r="K478" s="298">
        <v>34</v>
      </c>
      <c r="L478" s="298">
        <v>323</v>
      </c>
    </row>
    <row r="479" spans="1:12">
      <c r="A479" s="294" t="s">
        <v>1732</v>
      </c>
      <c r="B479" s="294" t="s">
        <v>579</v>
      </c>
      <c r="C479" s="294" t="s">
        <v>592</v>
      </c>
      <c r="D479" s="295" t="s">
        <v>1231</v>
      </c>
      <c r="E479" s="296">
        <v>42736</v>
      </c>
      <c r="F479" s="296">
        <v>43100</v>
      </c>
      <c r="G479" s="297">
        <v>72</v>
      </c>
      <c r="H479" s="298">
        <v>10</v>
      </c>
      <c r="I479" s="298">
        <v>18</v>
      </c>
      <c r="J479" s="298">
        <v>28</v>
      </c>
      <c r="K479" s="298">
        <v>16</v>
      </c>
      <c r="L479" s="298">
        <v>183</v>
      </c>
    </row>
    <row r="480" spans="1:12">
      <c r="A480" s="294" t="s">
        <v>1733</v>
      </c>
      <c r="B480" s="294" t="s">
        <v>579</v>
      </c>
      <c r="C480" s="294" t="s">
        <v>593</v>
      </c>
      <c r="D480" s="295" t="s">
        <v>1231</v>
      </c>
      <c r="E480" s="296">
        <v>42736</v>
      </c>
      <c r="F480" s="296">
        <v>43100</v>
      </c>
      <c r="G480" s="297">
        <v>118</v>
      </c>
      <c r="H480" s="298">
        <v>17</v>
      </c>
      <c r="I480" s="298">
        <v>29</v>
      </c>
      <c r="J480" s="298">
        <v>47</v>
      </c>
      <c r="K480" s="298">
        <v>25</v>
      </c>
      <c r="L480" s="298">
        <v>191</v>
      </c>
    </row>
    <row r="481" spans="1:12">
      <c r="A481" s="294" t="s">
        <v>1734</v>
      </c>
      <c r="B481" s="294" t="s">
        <v>579</v>
      </c>
      <c r="C481" s="294" t="s">
        <v>594</v>
      </c>
      <c r="D481" s="295" t="s">
        <v>1231</v>
      </c>
      <c r="E481" s="296">
        <v>42736</v>
      </c>
      <c r="F481" s="296">
        <v>43100</v>
      </c>
      <c r="G481" s="297">
        <v>99</v>
      </c>
      <c r="H481" s="298">
        <v>14</v>
      </c>
      <c r="I481" s="298">
        <v>24</v>
      </c>
      <c r="J481" s="298">
        <v>39</v>
      </c>
      <c r="K481" s="298">
        <v>22</v>
      </c>
      <c r="L481" s="298">
        <v>241</v>
      </c>
    </row>
    <row r="482" spans="1:12">
      <c r="A482" s="294" t="s">
        <v>1735</v>
      </c>
      <c r="B482" s="294" t="s">
        <v>579</v>
      </c>
      <c r="C482" s="294" t="s">
        <v>595</v>
      </c>
      <c r="D482" s="295" t="s">
        <v>1231</v>
      </c>
      <c r="E482" s="296">
        <v>42736</v>
      </c>
      <c r="F482" s="296">
        <v>43100</v>
      </c>
      <c r="G482" s="297">
        <v>73</v>
      </c>
      <c r="H482" s="298">
        <v>10</v>
      </c>
      <c r="I482" s="298">
        <v>18</v>
      </c>
      <c r="J482" s="298">
        <v>29</v>
      </c>
      <c r="K482" s="298">
        <v>16</v>
      </c>
      <c r="L482" s="298">
        <v>146</v>
      </c>
    </row>
    <row r="483" spans="1:12">
      <c r="A483" s="294" t="s">
        <v>1736</v>
      </c>
      <c r="B483" s="294" t="s">
        <v>579</v>
      </c>
      <c r="C483" s="294" t="s">
        <v>597</v>
      </c>
      <c r="D483" s="295" t="s">
        <v>1231</v>
      </c>
      <c r="E483" s="296">
        <v>42736</v>
      </c>
      <c r="F483" s="296">
        <v>43100</v>
      </c>
      <c r="G483" s="297">
        <v>82</v>
      </c>
      <c r="H483" s="298">
        <v>12</v>
      </c>
      <c r="I483" s="298">
        <v>20</v>
      </c>
      <c r="J483" s="298">
        <v>32</v>
      </c>
      <c r="K483" s="298">
        <v>18</v>
      </c>
      <c r="L483" s="298">
        <v>153</v>
      </c>
    </row>
    <row r="484" spans="1:12">
      <c r="A484" s="294" t="s">
        <v>1737</v>
      </c>
      <c r="B484" s="294" t="s">
        <v>579</v>
      </c>
      <c r="C484" s="294" t="s">
        <v>598</v>
      </c>
      <c r="D484" s="295" t="s">
        <v>1231</v>
      </c>
      <c r="E484" s="296">
        <v>42736</v>
      </c>
      <c r="F484" s="296">
        <v>43100</v>
      </c>
      <c r="G484" s="297">
        <v>88</v>
      </c>
      <c r="H484" s="298">
        <v>13</v>
      </c>
      <c r="I484" s="298">
        <v>22</v>
      </c>
      <c r="J484" s="298">
        <v>35</v>
      </c>
      <c r="K484" s="298">
        <v>18</v>
      </c>
      <c r="L484" s="298">
        <v>179</v>
      </c>
    </row>
    <row r="485" spans="1:12">
      <c r="A485" s="294" t="s">
        <v>1738</v>
      </c>
      <c r="B485" s="294" t="s">
        <v>579</v>
      </c>
      <c r="C485" s="294" t="s">
        <v>599</v>
      </c>
      <c r="D485" s="295" t="s">
        <v>1231</v>
      </c>
      <c r="E485" s="296">
        <v>42736</v>
      </c>
      <c r="F485" s="296">
        <v>43100</v>
      </c>
      <c r="G485" s="297">
        <v>95</v>
      </c>
      <c r="H485" s="298">
        <v>14</v>
      </c>
      <c r="I485" s="298">
        <v>23</v>
      </c>
      <c r="J485" s="298">
        <v>38</v>
      </c>
      <c r="K485" s="298">
        <v>20</v>
      </c>
      <c r="L485" s="298">
        <v>190</v>
      </c>
    </row>
    <row r="486" spans="1:12">
      <c r="A486" s="294" t="s">
        <v>1739</v>
      </c>
      <c r="B486" s="294" t="s">
        <v>579</v>
      </c>
      <c r="C486" s="294" t="s">
        <v>600</v>
      </c>
      <c r="D486" s="295" t="s">
        <v>1231</v>
      </c>
      <c r="E486" s="296">
        <v>42736</v>
      </c>
      <c r="F486" s="296">
        <v>43100</v>
      </c>
      <c r="G486" s="297">
        <v>108</v>
      </c>
      <c r="H486" s="298">
        <v>16</v>
      </c>
      <c r="I486" s="298">
        <v>27</v>
      </c>
      <c r="J486" s="298">
        <v>43</v>
      </c>
      <c r="K486" s="298">
        <v>22</v>
      </c>
      <c r="L486" s="298">
        <v>385</v>
      </c>
    </row>
    <row r="487" spans="1:12">
      <c r="A487" s="294" t="s">
        <v>1740</v>
      </c>
      <c r="B487" s="294" t="s">
        <v>579</v>
      </c>
      <c r="C487" s="294" t="s">
        <v>601</v>
      </c>
      <c r="D487" s="295" t="s">
        <v>1231</v>
      </c>
      <c r="E487" s="296">
        <v>42736</v>
      </c>
      <c r="F487" s="296">
        <v>43100</v>
      </c>
      <c r="G487" s="297">
        <v>91</v>
      </c>
      <c r="H487" s="298">
        <v>13</v>
      </c>
      <c r="I487" s="298">
        <v>22</v>
      </c>
      <c r="J487" s="298">
        <v>36</v>
      </c>
      <c r="K487" s="298">
        <v>20</v>
      </c>
      <c r="L487" s="298">
        <v>280</v>
      </c>
    </row>
    <row r="488" spans="1:12">
      <c r="A488" s="294" t="s">
        <v>1741</v>
      </c>
      <c r="B488" s="294" t="s">
        <v>579</v>
      </c>
      <c r="C488" s="294" t="s">
        <v>602</v>
      </c>
      <c r="D488" s="295" t="s">
        <v>1231</v>
      </c>
      <c r="E488" s="296">
        <v>42736</v>
      </c>
      <c r="F488" s="296">
        <v>43100</v>
      </c>
      <c r="G488" s="297">
        <v>112</v>
      </c>
      <c r="H488" s="298">
        <v>16</v>
      </c>
      <c r="I488" s="298">
        <v>28</v>
      </c>
      <c r="J488" s="298">
        <v>44</v>
      </c>
      <c r="K488" s="298">
        <v>24</v>
      </c>
      <c r="L488" s="298">
        <v>279</v>
      </c>
    </row>
    <row r="489" spans="1:12">
      <c r="A489" s="294" t="s">
        <v>1742</v>
      </c>
      <c r="B489" s="294" t="s">
        <v>579</v>
      </c>
      <c r="C489" s="294" t="s">
        <v>603</v>
      </c>
      <c r="D489" s="295" t="s">
        <v>1231</v>
      </c>
      <c r="E489" s="296">
        <v>42736</v>
      </c>
      <c r="F489" s="296">
        <v>43100</v>
      </c>
      <c r="G489" s="297">
        <v>87</v>
      </c>
      <c r="H489" s="298">
        <v>13</v>
      </c>
      <c r="I489" s="298">
        <v>21</v>
      </c>
      <c r="J489" s="298">
        <v>34</v>
      </c>
      <c r="K489" s="298">
        <v>19</v>
      </c>
      <c r="L489" s="298">
        <v>195</v>
      </c>
    </row>
    <row r="490" spans="1:12">
      <c r="A490" s="294" t="s">
        <v>1743</v>
      </c>
      <c r="B490" s="294" t="s">
        <v>579</v>
      </c>
      <c r="C490" s="294" t="s">
        <v>604</v>
      </c>
      <c r="D490" s="295" t="s">
        <v>1231</v>
      </c>
      <c r="E490" s="296">
        <v>42736</v>
      </c>
      <c r="F490" s="296">
        <v>43100</v>
      </c>
      <c r="G490" s="297">
        <v>85</v>
      </c>
      <c r="H490" s="298">
        <v>12</v>
      </c>
      <c r="I490" s="298">
        <v>21</v>
      </c>
      <c r="J490" s="298">
        <v>34</v>
      </c>
      <c r="K490" s="298">
        <v>18</v>
      </c>
      <c r="L490" s="298">
        <v>232</v>
      </c>
    </row>
    <row r="491" spans="1:12">
      <c r="A491" s="294" t="s">
        <v>1744</v>
      </c>
      <c r="B491" s="294" t="s">
        <v>579</v>
      </c>
      <c r="C491" s="294" t="s">
        <v>605</v>
      </c>
      <c r="D491" s="295" t="s">
        <v>1231</v>
      </c>
      <c r="E491" s="296">
        <v>42736</v>
      </c>
      <c r="F491" s="296">
        <v>43100</v>
      </c>
      <c r="G491" s="297">
        <v>111</v>
      </c>
      <c r="H491" s="298">
        <v>16</v>
      </c>
      <c r="I491" s="298">
        <v>27</v>
      </c>
      <c r="J491" s="298">
        <v>44</v>
      </c>
      <c r="K491" s="298">
        <v>24</v>
      </c>
      <c r="L491" s="298">
        <v>305</v>
      </c>
    </row>
    <row r="492" spans="1:12">
      <c r="A492" s="294" t="s">
        <v>1745</v>
      </c>
      <c r="B492" s="294" t="s">
        <v>579</v>
      </c>
      <c r="C492" s="294" t="s">
        <v>606</v>
      </c>
      <c r="D492" s="295" t="s">
        <v>1231</v>
      </c>
      <c r="E492" s="296">
        <v>42736</v>
      </c>
      <c r="F492" s="296">
        <v>43100</v>
      </c>
      <c r="G492" s="297">
        <v>117</v>
      </c>
      <c r="H492" s="298">
        <v>17</v>
      </c>
      <c r="I492" s="298">
        <v>29</v>
      </c>
      <c r="J492" s="298">
        <v>46</v>
      </c>
      <c r="K492" s="298">
        <v>25</v>
      </c>
      <c r="L492" s="298">
        <v>390</v>
      </c>
    </row>
    <row r="493" spans="1:12">
      <c r="A493" s="294" t="s">
        <v>1746</v>
      </c>
      <c r="B493" s="294" t="s">
        <v>579</v>
      </c>
      <c r="C493" s="294" t="s">
        <v>607</v>
      </c>
      <c r="D493" s="295" t="s">
        <v>1231</v>
      </c>
      <c r="E493" s="296">
        <v>42736</v>
      </c>
      <c r="F493" s="296">
        <v>43100</v>
      </c>
      <c r="G493" s="297">
        <v>70</v>
      </c>
      <c r="H493" s="298">
        <v>10</v>
      </c>
      <c r="I493" s="298">
        <v>17</v>
      </c>
      <c r="J493" s="298">
        <v>28</v>
      </c>
      <c r="K493" s="298">
        <v>15</v>
      </c>
      <c r="L493" s="298">
        <v>195</v>
      </c>
    </row>
    <row r="494" spans="1:12">
      <c r="A494" s="294" t="s">
        <v>1747</v>
      </c>
      <c r="B494" s="294" t="s">
        <v>579</v>
      </c>
      <c r="C494" s="294" t="s">
        <v>608</v>
      </c>
      <c r="D494" s="295" t="s">
        <v>1231</v>
      </c>
      <c r="E494" s="296">
        <v>42736</v>
      </c>
      <c r="F494" s="296">
        <v>43100</v>
      </c>
      <c r="G494" s="297">
        <v>71</v>
      </c>
      <c r="H494" s="298">
        <v>10</v>
      </c>
      <c r="I494" s="298">
        <v>17</v>
      </c>
      <c r="J494" s="298">
        <v>28</v>
      </c>
      <c r="K494" s="298">
        <v>16</v>
      </c>
      <c r="L494" s="298">
        <v>159</v>
      </c>
    </row>
    <row r="495" spans="1:12">
      <c r="A495" s="294" t="s">
        <v>1748</v>
      </c>
      <c r="B495" s="294" t="s">
        <v>609</v>
      </c>
      <c r="C495" s="294" t="s">
        <v>1230</v>
      </c>
      <c r="D495" s="295" t="s">
        <v>1231</v>
      </c>
      <c r="E495" s="296">
        <v>42736</v>
      </c>
      <c r="F495" s="296">
        <v>43100</v>
      </c>
      <c r="G495" s="297">
        <v>76</v>
      </c>
      <c r="H495" s="298">
        <v>11</v>
      </c>
      <c r="I495" s="298">
        <v>19</v>
      </c>
      <c r="J495" s="298">
        <v>30</v>
      </c>
      <c r="K495" s="298">
        <v>16</v>
      </c>
      <c r="L495" s="298">
        <v>211</v>
      </c>
    </row>
    <row r="496" spans="1:12">
      <c r="A496" s="294" t="s">
        <v>1749</v>
      </c>
      <c r="B496" s="294" t="s">
        <v>609</v>
      </c>
      <c r="C496" s="294" t="s">
        <v>610</v>
      </c>
      <c r="D496" s="295" t="s">
        <v>1231</v>
      </c>
      <c r="E496" s="296">
        <v>42736</v>
      </c>
      <c r="F496" s="296">
        <v>43100</v>
      </c>
      <c r="G496" s="297">
        <v>76</v>
      </c>
      <c r="H496" s="298">
        <v>11</v>
      </c>
      <c r="I496" s="298">
        <v>19</v>
      </c>
      <c r="J496" s="298">
        <v>30</v>
      </c>
      <c r="K496" s="298">
        <v>16</v>
      </c>
      <c r="L496" s="298">
        <v>211</v>
      </c>
    </row>
    <row r="497" spans="1:12">
      <c r="A497" s="294" t="s">
        <v>1750</v>
      </c>
      <c r="B497" s="294" t="s">
        <v>609</v>
      </c>
      <c r="C497" s="294" t="s">
        <v>611</v>
      </c>
      <c r="D497" s="295" t="s">
        <v>1231</v>
      </c>
      <c r="E497" s="296">
        <v>42980</v>
      </c>
      <c r="F497" s="296">
        <v>43069</v>
      </c>
      <c r="G497" s="297">
        <v>65</v>
      </c>
      <c r="H497" s="298">
        <v>9</v>
      </c>
      <c r="I497" s="298">
        <v>16</v>
      </c>
      <c r="J497" s="298">
        <v>26</v>
      </c>
      <c r="K497" s="298">
        <v>14</v>
      </c>
      <c r="L497" s="298">
        <v>209</v>
      </c>
    </row>
    <row r="498" spans="1:12">
      <c r="A498" s="294" t="s">
        <v>1751</v>
      </c>
      <c r="B498" s="294" t="s">
        <v>609</v>
      </c>
      <c r="C498" s="294" t="s">
        <v>611</v>
      </c>
      <c r="D498" s="295" t="s">
        <v>1232</v>
      </c>
      <c r="E498" s="296">
        <v>43070</v>
      </c>
      <c r="F498" s="296">
        <v>42979</v>
      </c>
      <c r="G498" s="297">
        <v>72</v>
      </c>
      <c r="H498" s="298">
        <v>10</v>
      </c>
      <c r="I498" s="298">
        <v>18</v>
      </c>
      <c r="J498" s="298">
        <v>28</v>
      </c>
      <c r="K498" s="298">
        <v>16</v>
      </c>
      <c r="L498" s="298">
        <v>316</v>
      </c>
    </row>
    <row r="499" spans="1:12">
      <c r="A499" s="294" t="s">
        <v>1752</v>
      </c>
      <c r="B499" s="294" t="s">
        <v>612</v>
      </c>
      <c r="C499" s="294" t="s">
        <v>1230</v>
      </c>
      <c r="D499" s="295" t="s">
        <v>1231</v>
      </c>
      <c r="E499" s="296">
        <v>42736</v>
      </c>
      <c r="F499" s="296">
        <v>43100</v>
      </c>
      <c r="G499" s="297">
        <v>69</v>
      </c>
      <c r="H499" s="298">
        <v>10</v>
      </c>
      <c r="I499" s="298">
        <v>17</v>
      </c>
      <c r="J499" s="298">
        <v>27</v>
      </c>
      <c r="K499" s="298">
        <v>15</v>
      </c>
      <c r="L499" s="298">
        <v>147</v>
      </c>
    </row>
    <row r="500" spans="1:12">
      <c r="A500" s="294" t="s">
        <v>1753</v>
      </c>
      <c r="B500" s="294" t="s">
        <v>612</v>
      </c>
      <c r="C500" s="294" t="s">
        <v>613</v>
      </c>
      <c r="D500" s="295" t="s">
        <v>1231</v>
      </c>
      <c r="E500" s="296">
        <v>42736</v>
      </c>
      <c r="F500" s="296">
        <v>43100</v>
      </c>
      <c r="G500" s="297">
        <v>111</v>
      </c>
      <c r="H500" s="298">
        <v>16</v>
      </c>
      <c r="I500" s="298">
        <v>27</v>
      </c>
      <c r="J500" s="298">
        <v>44</v>
      </c>
      <c r="K500" s="298">
        <v>24</v>
      </c>
      <c r="L500" s="298">
        <v>275</v>
      </c>
    </row>
    <row r="501" spans="1:12">
      <c r="A501" s="294" t="s">
        <v>1754</v>
      </c>
      <c r="B501" s="294" t="s">
        <v>612</v>
      </c>
      <c r="C501" s="294" t="s">
        <v>614</v>
      </c>
      <c r="D501" s="295" t="s">
        <v>1231</v>
      </c>
      <c r="E501" s="296">
        <v>42736</v>
      </c>
      <c r="F501" s="296">
        <v>43100</v>
      </c>
      <c r="G501" s="297">
        <v>75</v>
      </c>
      <c r="H501" s="298">
        <v>11</v>
      </c>
      <c r="I501" s="298">
        <v>18</v>
      </c>
      <c r="J501" s="298">
        <v>30</v>
      </c>
      <c r="K501" s="298">
        <v>16</v>
      </c>
      <c r="L501" s="298">
        <v>106</v>
      </c>
    </row>
    <row r="502" spans="1:12">
      <c r="A502" s="294" t="s">
        <v>1755</v>
      </c>
      <c r="B502" s="294" t="s">
        <v>612</v>
      </c>
      <c r="C502" s="294" t="s">
        <v>615</v>
      </c>
      <c r="D502" s="295" t="s">
        <v>1231</v>
      </c>
      <c r="E502" s="296">
        <v>42736</v>
      </c>
      <c r="F502" s="296">
        <v>43100</v>
      </c>
      <c r="G502" s="297">
        <v>111</v>
      </c>
      <c r="H502" s="298">
        <v>16</v>
      </c>
      <c r="I502" s="298">
        <v>27</v>
      </c>
      <c r="J502" s="298">
        <v>44</v>
      </c>
      <c r="K502" s="298">
        <v>24</v>
      </c>
      <c r="L502" s="298">
        <v>275</v>
      </c>
    </row>
    <row r="503" spans="1:12">
      <c r="A503" s="294" t="s">
        <v>1756</v>
      </c>
      <c r="B503" s="294" t="s">
        <v>612</v>
      </c>
      <c r="C503" s="294" t="s">
        <v>616</v>
      </c>
      <c r="D503" s="295" t="s">
        <v>1231</v>
      </c>
      <c r="E503" s="296">
        <v>42736</v>
      </c>
      <c r="F503" s="296">
        <v>43100</v>
      </c>
      <c r="G503" s="297">
        <v>76</v>
      </c>
      <c r="H503" s="298">
        <v>11</v>
      </c>
      <c r="I503" s="298">
        <v>19</v>
      </c>
      <c r="J503" s="298">
        <v>30</v>
      </c>
      <c r="K503" s="298">
        <v>16</v>
      </c>
      <c r="L503" s="298">
        <v>97</v>
      </c>
    </row>
    <row r="504" spans="1:12">
      <c r="A504" s="294" t="s">
        <v>1757</v>
      </c>
      <c r="B504" s="294" t="s">
        <v>612</v>
      </c>
      <c r="C504" s="294" t="s">
        <v>617</v>
      </c>
      <c r="D504" s="295" t="s">
        <v>1231</v>
      </c>
      <c r="E504" s="296">
        <v>42736</v>
      </c>
      <c r="F504" s="296">
        <v>43100</v>
      </c>
      <c r="G504" s="297">
        <v>63</v>
      </c>
      <c r="H504" s="298">
        <v>9</v>
      </c>
      <c r="I504" s="298">
        <v>15</v>
      </c>
      <c r="J504" s="298">
        <v>25</v>
      </c>
      <c r="K504" s="298">
        <v>14</v>
      </c>
      <c r="L504" s="298">
        <v>103</v>
      </c>
    </row>
    <row r="505" spans="1:12">
      <c r="A505" s="294" t="s">
        <v>1758</v>
      </c>
      <c r="B505" s="294" t="s">
        <v>612</v>
      </c>
      <c r="C505" s="294" t="s">
        <v>618</v>
      </c>
      <c r="D505" s="295" t="s">
        <v>1231</v>
      </c>
      <c r="E505" s="296">
        <v>42736</v>
      </c>
      <c r="F505" s="296">
        <v>43100</v>
      </c>
      <c r="G505" s="297">
        <v>116</v>
      </c>
      <c r="H505" s="298">
        <v>17</v>
      </c>
      <c r="I505" s="298">
        <v>29</v>
      </c>
      <c r="J505" s="298">
        <v>46</v>
      </c>
      <c r="K505" s="298">
        <v>24</v>
      </c>
      <c r="L505" s="298">
        <v>154</v>
      </c>
    </row>
    <row r="506" spans="1:12">
      <c r="A506" s="294" t="s">
        <v>1759</v>
      </c>
      <c r="B506" s="294" t="s">
        <v>612</v>
      </c>
      <c r="C506" s="294" t="s">
        <v>619</v>
      </c>
      <c r="D506" s="295" t="s">
        <v>1231</v>
      </c>
      <c r="E506" s="296">
        <v>42736</v>
      </c>
      <c r="F506" s="296">
        <v>43100</v>
      </c>
      <c r="G506" s="297">
        <v>150</v>
      </c>
      <c r="H506" s="298">
        <v>22</v>
      </c>
      <c r="I506" s="298">
        <v>37</v>
      </c>
      <c r="J506" s="298">
        <v>60</v>
      </c>
      <c r="K506" s="298">
        <v>31</v>
      </c>
      <c r="L506" s="298">
        <v>288</v>
      </c>
    </row>
    <row r="507" spans="1:12">
      <c r="A507" s="294" t="s">
        <v>1760</v>
      </c>
      <c r="B507" s="294" t="s">
        <v>612</v>
      </c>
      <c r="C507" s="294" t="s">
        <v>620</v>
      </c>
      <c r="D507" s="295" t="s">
        <v>1231</v>
      </c>
      <c r="E507" s="296">
        <v>42736</v>
      </c>
      <c r="F507" s="296">
        <v>43100</v>
      </c>
      <c r="G507" s="297">
        <v>80</v>
      </c>
      <c r="H507" s="298">
        <v>12</v>
      </c>
      <c r="I507" s="298">
        <v>20</v>
      </c>
      <c r="J507" s="298">
        <v>32</v>
      </c>
      <c r="K507" s="298">
        <v>16</v>
      </c>
      <c r="L507" s="298">
        <v>176</v>
      </c>
    </row>
    <row r="508" spans="1:12">
      <c r="A508" s="294" t="s">
        <v>1761</v>
      </c>
      <c r="B508" s="294" t="s">
        <v>612</v>
      </c>
      <c r="C508" s="294" t="s">
        <v>621</v>
      </c>
      <c r="D508" s="295" t="s">
        <v>1231</v>
      </c>
      <c r="E508" s="296">
        <v>42736</v>
      </c>
      <c r="F508" s="296">
        <v>43100</v>
      </c>
      <c r="G508" s="297">
        <v>60</v>
      </c>
      <c r="H508" s="298">
        <v>9</v>
      </c>
      <c r="I508" s="298">
        <v>15</v>
      </c>
      <c r="J508" s="298">
        <v>24</v>
      </c>
      <c r="K508" s="298">
        <v>12</v>
      </c>
      <c r="L508" s="298">
        <v>99</v>
      </c>
    </row>
    <row r="509" spans="1:12">
      <c r="A509" s="294" t="s">
        <v>1762</v>
      </c>
      <c r="B509" s="294" t="s">
        <v>612</v>
      </c>
      <c r="C509" s="294" t="s">
        <v>622</v>
      </c>
      <c r="D509" s="295" t="s">
        <v>1231</v>
      </c>
      <c r="E509" s="296">
        <v>42736</v>
      </c>
      <c r="F509" s="296">
        <v>43100</v>
      </c>
      <c r="G509" s="297">
        <v>54</v>
      </c>
      <c r="H509" s="298">
        <v>8</v>
      </c>
      <c r="I509" s="298">
        <v>13</v>
      </c>
      <c r="J509" s="298">
        <v>21</v>
      </c>
      <c r="K509" s="298">
        <v>12</v>
      </c>
      <c r="L509" s="298">
        <v>85</v>
      </c>
    </row>
    <row r="510" spans="1:12">
      <c r="A510" s="294" t="s">
        <v>1763</v>
      </c>
      <c r="B510" s="294" t="s">
        <v>612</v>
      </c>
      <c r="C510" s="294" t="s">
        <v>623</v>
      </c>
      <c r="D510" s="295" t="s">
        <v>1231</v>
      </c>
      <c r="E510" s="296">
        <v>42736</v>
      </c>
      <c r="F510" s="296">
        <v>43100</v>
      </c>
      <c r="G510" s="297">
        <v>126</v>
      </c>
      <c r="H510" s="298">
        <v>18</v>
      </c>
      <c r="I510" s="298">
        <v>31</v>
      </c>
      <c r="J510" s="298">
        <v>50</v>
      </c>
      <c r="K510" s="298">
        <v>27</v>
      </c>
      <c r="L510" s="298">
        <v>186</v>
      </c>
    </row>
    <row r="511" spans="1:12">
      <c r="A511" s="294" t="s">
        <v>1764</v>
      </c>
      <c r="B511" s="294" t="s">
        <v>612</v>
      </c>
      <c r="C511" s="294" t="s">
        <v>624</v>
      </c>
      <c r="D511" s="295" t="s">
        <v>1231</v>
      </c>
      <c r="E511" s="296">
        <v>42736</v>
      </c>
      <c r="F511" s="296">
        <v>43100</v>
      </c>
      <c r="G511" s="297">
        <v>60</v>
      </c>
      <c r="H511" s="298">
        <v>9</v>
      </c>
      <c r="I511" s="298">
        <v>15</v>
      </c>
      <c r="J511" s="298">
        <v>24</v>
      </c>
      <c r="K511" s="298">
        <v>12</v>
      </c>
      <c r="L511" s="298">
        <v>85</v>
      </c>
    </row>
    <row r="512" spans="1:12">
      <c r="A512" s="294" t="s">
        <v>1765</v>
      </c>
      <c r="B512" s="294" t="s">
        <v>612</v>
      </c>
      <c r="C512" s="294" t="s">
        <v>625</v>
      </c>
      <c r="D512" s="295" t="s">
        <v>1231</v>
      </c>
      <c r="E512" s="296">
        <v>42736</v>
      </c>
      <c r="F512" s="296">
        <v>43100</v>
      </c>
      <c r="G512" s="297">
        <v>87</v>
      </c>
      <c r="H512" s="298">
        <v>13</v>
      </c>
      <c r="I512" s="298">
        <v>21</v>
      </c>
      <c r="J512" s="298">
        <v>34</v>
      </c>
      <c r="K512" s="298">
        <v>19</v>
      </c>
      <c r="L512" s="298">
        <v>168</v>
      </c>
    </row>
    <row r="513" spans="1:12">
      <c r="A513" s="294" t="s">
        <v>1766</v>
      </c>
      <c r="B513" s="294" t="s">
        <v>612</v>
      </c>
      <c r="C513" s="294" t="s">
        <v>626</v>
      </c>
      <c r="D513" s="295" t="s">
        <v>1231</v>
      </c>
      <c r="E513" s="296">
        <v>42736</v>
      </c>
      <c r="F513" s="296">
        <v>43100</v>
      </c>
      <c r="G513" s="297">
        <v>64</v>
      </c>
      <c r="H513" s="298">
        <v>9</v>
      </c>
      <c r="I513" s="298">
        <v>16</v>
      </c>
      <c r="J513" s="298">
        <v>25</v>
      </c>
      <c r="K513" s="298">
        <v>14</v>
      </c>
      <c r="L513" s="298">
        <v>149</v>
      </c>
    </row>
    <row r="514" spans="1:12">
      <c r="A514" s="294" t="s">
        <v>1767</v>
      </c>
      <c r="B514" s="294" t="s">
        <v>612</v>
      </c>
      <c r="C514" s="294" t="s">
        <v>627</v>
      </c>
      <c r="D514" s="295" t="s">
        <v>1231</v>
      </c>
      <c r="E514" s="296">
        <v>42736</v>
      </c>
      <c r="F514" s="296">
        <v>43100</v>
      </c>
      <c r="G514" s="297">
        <v>77</v>
      </c>
      <c r="H514" s="298">
        <v>11</v>
      </c>
      <c r="I514" s="298">
        <v>19</v>
      </c>
      <c r="J514" s="298">
        <v>30</v>
      </c>
      <c r="K514" s="298">
        <v>17</v>
      </c>
      <c r="L514" s="298">
        <v>131</v>
      </c>
    </row>
    <row r="515" spans="1:12">
      <c r="A515" s="294" t="s">
        <v>1768</v>
      </c>
      <c r="B515" s="294" t="s">
        <v>612</v>
      </c>
      <c r="C515" s="294" t="s">
        <v>628</v>
      </c>
      <c r="D515" s="295" t="s">
        <v>1231</v>
      </c>
      <c r="E515" s="296">
        <v>42736</v>
      </c>
      <c r="F515" s="296">
        <v>43100</v>
      </c>
      <c r="G515" s="297">
        <v>126</v>
      </c>
      <c r="H515" s="298">
        <v>18</v>
      </c>
      <c r="I515" s="298">
        <v>31</v>
      </c>
      <c r="J515" s="298">
        <v>50</v>
      </c>
      <c r="K515" s="298">
        <v>27</v>
      </c>
      <c r="L515" s="298">
        <v>186</v>
      </c>
    </row>
    <row r="516" spans="1:12">
      <c r="A516" s="294" t="s">
        <v>1769</v>
      </c>
      <c r="B516" s="294" t="s">
        <v>612</v>
      </c>
      <c r="C516" s="294" t="s">
        <v>629</v>
      </c>
      <c r="D516" s="295" t="s">
        <v>1231</v>
      </c>
      <c r="E516" s="296">
        <v>42736</v>
      </c>
      <c r="F516" s="296">
        <v>43100</v>
      </c>
      <c r="G516" s="297">
        <v>67</v>
      </c>
      <c r="H516" s="298">
        <v>10</v>
      </c>
      <c r="I516" s="298">
        <v>16</v>
      </c>
      <c r="J516" s="298">
        <v>26</v>
      </c>
      <c r="K516" s="298">
        <v>15</v>
      </c>
      <c r="L516" s="298">
        <v>188</v>
      </c>
    </row>
    <row r="517" spans="1:12">
      <c r="A517" s="294" t="s">
        <v>1770</v>
      </c>
      <c r="B517" s="294" t="s">
        <v>612</v>
      </c>
      <c r="C517" s="294" t="s">
        <v>630</v>
      </c>
      <c r="D517" s="295" t="s">
        <v>1231</v>
      </c>
      <c r="E517" s="296">
        <v>42736</v>
      </c>
      <c r="F517" s="296">
        <v>43100</v>
      </c>
      <c r="G517" s="297">
        <v>66</v>
      </c>
      <c r="H517" s="298">
        <v>9</v>
      </c>
      <c r="I517" s="298">
        <v>16</v>
      </c>
      <c r="J517" s="298">
        <v>26</v>
      </c>
      <c r="K517" s="298">
        <v>15</v>
      </c>
      <c r="L517" s="298">
        <v>155</v>
      </c>
    </row>
    <row r="518" spans="1:12">
      <c r="A518" s="294" t="s">
        <v>1771</v>
      </c>
      <c r="B518" s="294" t="s">
        <v>612</v>
      </c>
      <c r="C518" s="294" t="s">
        <v>631</v>
      </c>
      <c r="D518" s="295" t="s">
        <v>1231</v>
      </c>
      <c r="E518" s="296">
        <v>42736</v>
      </c>
      <c r="F518" s="296">
        <v>43100</v>
      </c>
      <c r="G518" s="297">
        <v>69</v>
      </c>
      <c r="H518" s="298">
        <v>10</v>
      </c>
      <c r="I518" s="298">
        <v>17</v>
      </c>
      <c r="J518" s="298">
        <v>27</v>
      </c>
      <c r="K518" s="298">
        <v>15</v>
      </c>
      <c r="L518" s="298">
        <v>99</v>
      </c>
    </row>
    <row r="519" spans="1:12">
      <c r="A519" s="294" t="s">
        <v>1772</v>
      </c>
      <c r="B519" s="294" t="s">
        <v>612</v>
      </c>
      <c r="C519" s="294" t="s">
        <v>632</v>
      </c>
      <c r="D519" s="295" t="s">
        <v>1231</v>
      </c>
      <c r="E519" s="296">
        <v>42736</v>
      </c>
      <c r="F519" s="296">
        <v>43100</v>
      </c>
      <c r="G519" s="297">
        <v>84</v>
      </c>
      <c r="H519" s="298">
        <v>12</v>
      </c>
      <c r="I519" s="298">
        <v>21</v>
      </c>
      <c r="J519" s="298">
        <v>33</v>
      </c>
      <c r="K519" s="298">
        <v>18</v>
      </c>
      <c r="L519" s="298">
        <v>165</v>
      </c>
    </row>
    <row r="520" spans="1:12">
      <c r="A520" s="294" t="s">
        <v>1773</v>
      </c>
      <c r="B520" s="294" t="s">
        <v>612</v>
      </c>
      <c r="C520" s="294" t="s">
        <v>633</v>
      </c>
      <c r="D520" s="295" t="s">
        <v>1231</v>
      </c>
      <c r="E520" s="296">
        <v>42736</v>
      </c>
      <c r="F520" s="296">
        <v>43100</v>
      </c>
      <c r="G520" s="297">
        <v>59</v>
      </c>
      <c r="H520" s="298">
        <v>8</v>
      </c>
      <c r="I520" s="298">
        <v>14</v>
      </c>
      <c r="J520" s="298">
        <v>23</v>
      </c>
      <c r="K520" s="298">
        <v>14</v>
      </c>
      <c r="L520" s="298">
        <v>125</v>
      </c>
    </row>
    <row r="521" spans="1:12">
      <c r="A521" s="294" t="s">
        <v>1774</v>
      </c>
      <c r="B521" s="294" t="s">
        <v>612</v>
      </c>
      <c r="C521" s="294" t="s">
        <v>634</v>
      </c>
      <c r="D521" s="295" t="s">
        <v>1231</v>
      </c>
      <c r="E521" s="296">
        <v>42736</v>
      </c>
      <c r="F521" s="296">
        <v>43100</v>
      </c>
      <c r="G521" s="297">
        <v>85</v>
      </c>
      <c r="H521" s="298">
        <v>12</v>
      </c>
      <c r="I521" s="298">
        <v>21</v>
      </c>
      <c r="J521" s="298">
        <v>34</v>
      </c>
      <c r="K521" s="298">
        <v>18</v>
      </c>
      <c r="L521" s="298">
        <v>125</v>
      </c>
    </row>
    <row r="522" spans="1:12">
      <c r="A522" s="294" t="s">
        <v>1775</v>
      </c>
      <c r="B522" s="294" t="s">
        <v>612</v>
      </c>
      <c r="C522" s="294" t="s">
        <v>635</v>
      </c>
      <c r="D522" s="295" t="s">
        <v>1231</v>
      </c>
      <c r="E522" s="296">
        <v>42736</v>
      </c>
      <c r="F522" s="296">
        <v>43100</v>
      </c>
      <c r="G522" s="297">
        <v>75</v>
      </c>
      <c r="H522" s="298">
        <v>11</v>
      </c>
      <c r="I522" s="298">
        <v>18</v>
      </c>
      <c r="J522" s="298">
        <v>30</v>
      </c>
      <c r="K522" s="298">
        <v>16</v>
      </c>
      <c r="L522" s="298">
        <v>191</v>
      </c>
    </row>
    <row r="523" spans="1:12">
      <c r="A523" s="294" t="s">
        <v>1776</v>
      </c>
      <c r="B523" s="294" t="s">
        <v>612</v>
      </c>
      <c r="C523" s="294" t="s">
        <v>636</v>
      </c>
      <c r="D523" s="295" t="s">
        <v>1231</v>
      </c>
      <c r="E523" s="296">
        <v>42736</v>
      </c>
      <c r="F523" s="296">
        <v>43100</v>
      </c>
      <c r="G523" s="297">
        <v>122</v>
      </c>
      <c r="H523" s="298">
        <v>18</v>
      </c>
      <c r="I523" s="298">
        <v>30</v>
      </c>
      <c r="J523" s="298">
        <v>48</v>
      </c>
      <c r="K523" s="298">
        <v>26</v>
      </c>
      <c r="L523" s="298">
        <v>218</v>
      </c>
    </row>
    <row r="524" spans="1:12">
      <c r="A524" s="294" t="s">
        <v>1777</v>
      </c>
      <c r="B524" s="294" t="s">
        <v>612</v>
      </c>
      <c r="C524" s="294" t="s">
        <v>637</v>
      </c>
      <c r="D524" s="295" t="s">
        <v>1231</v>
      </c>
      <c r="E524" s="296">
        <v>42736</v>
      </c>
      <c r="F524" s="296">
        <v>43100</v>
      </c>
      <c r="G524" s="297">
        <v>86</v>
      </c>
      <c r="H524" s="298">
        <v>12</v>
      </c>
      <c r="I524" s="298">
        <v>21</v>
      </c>
      <c r="J524" s="298">
        <v>34</v>
      </c>
      <c r="K524" s="298">
        <v>19</v>
      </c>
      <c r="L524" s="298">
        <v>114</v>
      </c>
    </row>
    <row r="525" spans="1:12">
      <c r="A525" s="294" t="s">
        <v>1778</v>
      </c>
      <c r="B525" s="294" t="s">
        <v>612</v>
      </c>
      <c r="C525" s="294" t="s">
        <v>638</v>
      </c>
      <c r="D525" s="295" t="s">
        <v>1231</v>
      </c>
      <c r="E525" s="296">
        <v>42736</v>
      </c>
      <c r="F525" s="296">
        <v>43100</v>
      </c>
      <c r="G525" s="297">
        <v>63</v>
      </c>
      <c r="H525" s="298">
        <v>9</v>
      </c>
      <c r="I525" s="298">
        <v>15</v>
      </c>
      <c r="J525" s="298">
        <v>25</v>
      </c>
      <c r="K525" s="298">
        <v>14</v>
      </c>
      <c r="L525" s="298">
        <v>80</v>
      </c>
    </row>
    <row r="526" spans="1:12">
      <c r="A526" s="294" t="s">
        <v>1779</v>
      </c>
      <c r="B526" s="294" t="s">
        <v>612</v>
      </c>
      <c r="C526" s="294" t="s">
        <v>639</v>
      </c>
      <c r="D526" s="295" t="s">
        <v>1231</v>
      </c>
      <c r="E526" s="296">
        <v>42736</v>
      </c>
      <c r="F526" s="296">
        <v>43100</v>
      </c>
      <c r="G526" s="297">
        <v>112</v>
      </c>
      <c r="H526" s="298">
        <v>16</v>
      </c>
      <c r="I526" s="298">
        <v>28</v>
      </c>
      <c r="J526" s="298">
        <v>44</v>
      </c>
      <c r="K526" s="298">
        <v>24</v>
      </c>
      <c r="L526" s="298">
        <v>321</v>
      </c>
    </row>
    <row r="527" spans="1:12">
      <c r="A527" s="294" t="s">
        <v>1780</v>
      </c>
      <c r="B527" s="294" t="s">
        <v>612</v>
      </c>
      <c r="C527" s="294" t="s">
        <v>640</v>
      </c>
      <c r="D527" s="295" t="s">
        <v>1231</v>
      </c>
      <c r="E527" s="296">
        <v>42736</v>
      </c>
      <c r="F527" s="296">
        <v>43100</v>
      </c>
      <c r="G527" s="297">
        <v>57</v>
      </c>
      <c r="H527" s="298">
        <v>8</v>
      </c>
      <c r="I527" s="298">
        <v>14</v>
      </c>
      <c r="J527" s="298">
        <v>22</v>
      </c>
      <c r="K527" s="298">
        <v>13</v>
      </c>
      <c r="L527" s="298">
        <v>85</v>
      </c>
    </row>
    <row r="528" spans="1:12">
      <c r="A528" s="294" t="s">
        <v>1781</v>
      </c>
      <c r="B528" s="294" t="s">
        <v>612</v>
      </c>
      <c r="C528" s="294" t="s">
        <v>641</v>
      </c>
      <c r="D528" s="295" t="s">
        <v>1231</v>
      </c>
      <c r="E528" s="296">
        <v>42736</v>
      </c>
      <c r="F528" s="296">
        <v>43100</v>
      </c>
      <c r="G528" s="297">
        <v>84</v>
      </c>
      <c r="H528" s="298">
        <v>12</v>
      </c>
      <c r="I528" s="298">
        <v>21</v>
      </c>
      <c r="J528" s="298">
        <v>33</v>
      </c>
      <c r="K528" s="298">
        <v>18</v>
      </c>
      <c r="L528" s="298">
        <v>122</v>
      </c>
    </row>
    <row r="529" spans="1:12">
      <c r="A529" s="294" t="s">
        <v>1782</v>
      </c>
      <c r="B529" s="294" t="s">
        <v>612</v>
      </c>
      <c r="C529" s="294" t="s">
        <v>642</v>
      </c>
      <c r="D529" s="295" t="s">
        <v>1231</v>
      </c>
      <c r="E529" s="296">
        <v>42736</v>
      </c>
      <c r="F529" s="296">
        <v>43100</v>
      </c>
      <c r="G529" s="297">
        <v>92</v>
      </c>
      <c r="H529" s="298">
        <v>13</v>
      </c>
      <c r="I529" s="298">
        <v>23</v>
      </c>
      <c r="J529" s="298">
        <v>36</v>
      </c>
      <c r="K529" s="298">
        <v>20</v>
      </c>
      <c r="L529" s="298">
        <v>255</v>
      </c>
    </row>
    <row r="530" spans="1:12">
      <c r="A530" s="294" t="s">
        <v>1783</v>
      </c>
      <c r="B530" s="294" t="s">
        <v>612</v>
      </c>
      <c r="C530" s="294" t="s">
        <v>643</v>
      </c>
      <c r="D530" s="295" t="s">
        <v>1231</v>
      </c>
      <c r="E530" s="296">
        <v>42736</v>
      </c>
      <c r="F530" s="296">
        <v>43100</v>
      </c>
      <c r="G530" s="297">
        <v>61</v>
      </c>
      <c r="H530" s="298">
        <v>9</v>
      </c>
      <c r="I530" s="298">
        <v>15</v>
      </c>
      <c r="J530" s="298">
        <v>24</v>
      </c>
      <c r="K530" s="298">
        <v>13</v>
      </c>
      <c r="L530" s="298">
        <v>112</v>
      </c>
    </row>
    <row r="531" spans="1:12">
      <c r="A531" s="294" t="s">
        <v>1784</v>
      </c>
      <c r="B531" s="294" t="s">
        <v>612</v>
      </c>
      <c r="C531" s="294" t="s">
        <v>644</v>
      </c>
      <c r="D531" s="295" t="s">
        <v>1231</v>
      </c>
      <c r="E531" s="296">
        <v>42736</v>
      </c>
      <c r="F531" s="296">
        <v>43100</v>
      </c>
      <c r="G531" s="297">
        <v>94</v>
      </c>
      <c r="H531" s="298">
        <v>14</v>
      </c>
      <c r="I531" s="298">
        <v>23</v>
      </c>
      <c r="J531" s="298">
        <v>37</v>
      </c>
      <c r="K531" s="298">
        <v>20</v>
      </c>
      <c r="L531" s="298">
        <v>218</v>
      </c>
    </row>
    <row r="532" spans="1:12">
      <c r="A532" s="294" t="s">
        <v>1785</v>
      </c>
      <c r="B532" s="294" t="s">
        <v>612</v>
      </c>
      <c r="C532" s="294" t="s">
        <v>645</v>
      </c>
      <c r="D532" s="295" t="s">
        <v>1231</v>
      </c>
      <c r="E532" s="296">
        <v>42736</v>
      </c>
      <c r="F532" s="296">
        <v>43100</v>
      </c>
      <c r="G532" s="297">
        <v>93</v>
      </c>
      <c r="H532" s="298">
        <v>13</v>
      </c>
      <c r="I532" s="298">
        <v>23</v>
      </c>
      <c r="J532" s="298">
        <v>37</v>
      </c>
      <c r="K532" s="298">
        <v>20</v>
      </c>
      <c r="L532" s="298">
        <v>305</v>
      </c>
    </row>
    <row r="533" spans="1:12">
      <c r="A533" s="294" t="s">
        <v>1786</v>
      </c>
      <c r="B533" s="294" t="s">
        <v>612</v>
      </c>
      <c r="C533" s="294" t="s">
        <v>646</v>
      </c>
      <c r="D533" s="295" t="s">
        <v>1231</v>
      </c>
      <c r="E533" s="296">
        <v>42736</v>
      </c>
      <c r="F533" s="296">
        <v>43100</v>
      </c>
      <c r="G533" s="297">
        <v>70</v>
      </c>
      <c r="H533" s="298">
        <v>10</v>
      </c>
      <c r="I533" s="298">
        <v>17</v>
      </c>
      <c r="J533" s="298">
        <v>28</v>
      </c>
      <c r="K533" s="298">
        <v>15</v>
      </c>
      <c r="L533" s="298">
        <v>108</v>
      </c>
    </row>
    <row r="534" spans="1:12">
      <c r="A534" s="294" t="s">
        <v>1787</v>
      </c>
      <c r="B534" s="294" t="s">
        <v>612</v>
      </c>
      <c r="C534" s="294" t="s">
        <v>647</v>
      </c>
      <c r="D534" s="295" t="s">
        <v>1231</v>
      </c>
      <c r="E534" s="296">
        <v>42736</v>
      </c>
      <c r="F534" s="296">
        <v>43100</v>
      </c>
      <c r="G534" s="297">
        <v>67</v>
      </c>
      <c r="H534" s="298">
        <v>10</v>
      </c>
      <c r="I534" s="298">
        <v>16</v>
      </c>
      <c r="J534" s="298">
        <v>26</v>
      </c>
      <c r="K534" s="298">
        <v>15</v>
      </c>
      <c r="L534" s="298">
        <v>182</v>
      </c>
    </row>
    <row r="535" spans="1:12">
      <c r="A535" s="294" t="s">
        <v>1788</v>
      </c>
      <c r="B535" s="294" t="s">
        <v>612</v>
      </c>
      <c r="C535" s="294" t="s">
        <v>648</v>
      </c>
      <c r="D535" s="295" t="s">
        <v>1231</v>
      </c>
      <c r="E535" s="296">
        <v>42736</v>
      </c>
      <c r="F535" s="296">
        <v>43100</v>
      </c>
      <c r="G535" s="297">
        <v>72</v>
      </c>
      <c r="H535" s="298">
        <v>10</v>
      </c>
      <c r="I535" s="298">
        <v>18</v>
      </c>
      <c r="J535" s="298">
        <v>28</v>
      </c>
      <c r="K535" s="298">
        <v>16</v>
      </c>
      <c r="L535" s="298">
        <v>79</v>
      </c>
    </row>
    <row r="536" spans="1:12">
      <c r="A536" s="294" t="s">
        <v>1789</v>
      </c>
      <c r="B536" s="294" t="s">
        <v>612</v>
      </c>
      <c r="C536" s="294" t="s">
        <v>649</v>
      </c>
      <c r="D536" s="295" t="s">
        <v>1231</v>
      </c>
      <c r="E536" s="296">
        <v>42736</v>
      </c>
      <c r="F536" s="296">
        <v>43100</v>
      </c>
      <c r="G536" s="297">
        <v>116</v>
      </c>
      <c r="H536" s="298">
        <v>17</v>
      </c>
      <c r="I536" s="298">
        <v>29</v>
      </c>
      <c r="J536" s="298">
        <v>46</v>
      </c>
      <c r="K536" s="298">
        <v>24</v>
      </c>
      <c r="L536" s="298">
        <v>154</v>
      </c>
    </row>
    <row r="537" spans="1:12">
      <c r="A537" s="294" t="s">
        <v>1790</v>
      </c>
      <c r="B537" s="294" t="s">
        <v>612</v>
      </c>
      <c r="C537" s="294" t="s">
        <v>650</v>
      </c>
      <c r="D537" s="295" t="s">
        <v>1231</v>
      </c>
      <c r="E537" s="296">
        <v>42736</v>
      </c>
      <c r="F537" s="296">
        <v>43100</v>
      </c>
      <c r="G537" s="297">
        <v>63</v>
      </c>
      <c r="H537" s="298">
        <v>9</v>
      </c>
      <c r="I537" s="298">
        <v>15</v>
      </c>
      <c r="J537" s="298">
        <v>25</v>
      </c>
      <c r="K537" s="298">
        <v>14</v>
      </c>
      <c r="L537" s="298">
        <v>123</v>
      </c>
    </row>
    <row r="538" spans="1:12">
      <c r="A538" s="294" t="s">
        <v>1791</v>
      </c>
      <c r="B538" s="294" t="s">
        <v>612</v>
      </c>
      <c r="C538" s="294" t="s">
        <v>651</v>
      </c>
      <c r="D538" s="295" t="s">
        <v>1231</v>
      </c>
      <c r="E538" s="296">
        <v>42736</v>
      </c>
      <c r="F538" s="296">
        <v>43100</v>
      </c>
      <c r="G538" s="297">
        <v>76</v>
      </c>
      <c r="H538" s="298">
        <v>11</v>
      </c>
      <c r="I538" s="298">
        <v>19</v>
      </c>
      <c r="J538" s="298">
        <v>30</v>
      </c>
      <c r="K538" s="298">
        <v>16</v>
      </c>
      <c r="L538" s="298">
        <v>114</v>
      </c>
    </row>
    <row r="539" spans="1:12">
      <c r="A539" s="294" t="s">
        <v>1792</v>
      </c>
      <c r="B539" s="294" t="s">
        <v>612</v>
      </c>
      <c r="C539" s="294" t="s">
        <v>652</v>
      </c>
      <c r="D539" s="295" t="s">
        <v>1231</v>
      </c>
      <c r="E539" s="296">
        <v>42736</v>
      </c>
      <c r="F539" s="296">
        <v>43100</v>
      </c>
      <c r="G539" s="297">
        <v>91</v>
      </c>
      <c r="H539" s="298">
        <v>13</v>
      </c>
      <c r="I539" s="298">
        <v>22</v>
      </c>
      <c r="J539" s="298">
        <v>36</v>
      </c>
      <c r="K539" s="298">
        <v>20</v>
      </c>
      <c r="L539" s="298">
        <v>146</v>
      </c>
    </row>
    <row r="540" spans="1:12">
      <c r="A540" s="294" t="s">
        <v>1793</v>
      </c>
      <c r="B540" s="294" t="s">
        <v>612</v>
      </c>
      <c r="C540" s="294" t="s">
        <v>653</v>
      </c>
      <c r="D540" s="295" t="s">
        <v>1231</v>
      </c>
      <c r="E540" s="296">
        <v>42856</v>
      </c>
      <c r="F540" s="296">
        <v>42992</v>
      </c>
      <c r="G540" s="297">
        <v>86</v>
      </c>
      <c r="H540" s="298">
        <v>12</v>
      </c>
      <c r="I540" s="298">
        <v>21</v>
      </c>
      <c r="J540" s="298">
        <v>34</v>
      </c>
      <c r="K540" s="298">
        <v>19</v>
      </c>
      <c r="L540" s="298">
        <v>315</v>
      </c>
    </row>
    <row r="541" spans="1:12">
      <c r="A541" s="294" t="s">
        <v>1794</v>
      </c>
      <c r="B541" s="294" t="s">
        <v>612</v>
      </c>
      <c r="C541" s="294" t="s">
        <v>653</v>
      </c>
      <c r="D541" s="295" t="s">
        <v>1232</v>
      </c>
      <c r="E541" s="296">
        <v>42993</v>
      </c>
      <c r="F541" s="296">
        <v>42855</v>
      </c>
      <c r="G541" s="297">
        <v>75</v>
      </c>
      <c r="H541" s="298">
        <v>11</v>
      </c>
      <c r="I541" s="298">
        <v>18</v>
      </c>
      <c r="J541" s="298">
        <v>30</v>
      </c>
      <c r="K541" s="298">
        <v>16</v>
      </c>
      <c r="L541" s="298">
        <v>162</v>
      </c>
    </row>
    <row r="542" spans="1:12">
      <c r="A542" s="294" t="s">
        <v>1795</v>
      </c>
      <c r="B542" s="294" t="s">
        <v>612</v>
      </c>
      <c r="C542" s="294" t="s">
        <v>654</v>
      </c>
      <c r="D542" s="295" t="s">
        <v>1231</v>
      </c>
      <c r="E542" s="296">
        <v>42736</v>
      </c>
      <c r="F542" s="296">
        <v>43100</v>
      </c>
      <c r="G542" s="297">
        <v>111</v>
      </c>
      <c r="H542" s="298">
        <v>16</v>
      </c>
      <c r="I542" s="298">
        <v>27</v>
      </c>
      <c r="J542" s="298">
        <v>44</v>
      </c>
      <c r="K542" s="298">
        <v>24</v>
      </c>
      <c r="L542" s="298">
        <v>275</v>
      </c>
    </row>
    <row r="543" spans="1:12">
      <c r="A543" s="294" t="s">
        <v>1796</v>
      </c>
      <c r="B543" s="294" t="s">
        <v>612</v>
      </c>
      <c r="C543" s="294" t="s">
        <v>655</v>
      </c>
      <c r="D543" s="295" t="s">
        <v>1231</v>
      </c>
      <c r="E543" s="296">
        <v>42736</v>
      </c>
      <c r="F543" s="296">
        <v>43100</v>
      </c>
      <c r="G543" s="297">
        <v>91</v>
      </c>
      <c r="H543" s="298">
        <v>13</v>
      </c>
      <c r="I543" s="298">
        <v>22</v>
      </c>
      <c r="J543" s="298">
        <v>36</v>
      </c>
      <c r="K543" s="298">
        <v>20</v>
      </c>
      <c r="L543" s="298">
        <v>126</v>
      </c>
    </row>
    <row r="544" spans="1:12">
      <c r="A544" s="294" t="s">
        <v>1797</v>
      </c>
      <c r="B544" s="294" t="s">
        <v>612</v>
      </c>
      <c r="C544" s="294" t="s">
        <v>656</v>
      </c>
      <c r="D544" s="295" t="s">
        <v>1231</v>
      </c>
      <c r="E544" s="296">
        <v>42736</v>
      </c>
      <c r="F544" s="296">
        <v>43100</v>
      </c>
      <c r="G544" s="297">
        <v>66</v>
      </c>
      <c r="H544" s="298">
        <v>9</v>
      </c>
      <c r="I544" s="298">
        <v>16</v>
      </c>
      <c r="J544" s="298">
        <v>26</v>
      </c>
      <c r="K544" s="298">
        <v>15</v>
      </c>
      <c r="L544" s="298">
        <v>86</v>
      </c>
    </row>
    <row r="545" spans="1:12">
      <c r="A545" s="294" t="s">
        <v>1798</v>
      </c>
      <c r="B545" s="294" t="s">
        <v>612</v>
      </c>
      <c r="C545" s="294" t="s">
        <v>657</v>
      </c>
      <c r="D545" s="295" t="s">
        <v>1231</v>
      </c>
      <c r="E545" s="296">
        <v>42809</v>
      </c>
      <c r="F545" s="296">
        <v>42855</v>
      </c>
      <c r="G545" s="297">
        <v>76</v>
      </c>
      <c r="H545" s="298">
        <v>11</v>
      </c>
      <c r="I545" s="298">
        <v>19</v>
      </c>
      <c r="J545" s="298">
        <v>30</v>
      </c>
      <c r="K545" s="298">
        <v>16</v>
      </c>
      <c r="L545" s="298">
        <v>160</v>
      </c>
    </row>
    <row r="546" spans="1:12">
      <c r="A546" s="294" t="s">
        <v>1799</v>
      </c>
      <c r="B546" s="294" t="s">
        <v>612</v>
      </c>
      <c r="C546" s="294" t="s">
        <v>657</v>
      </c>
      <c r="D546" s="295" t="s">
        <v>1232</v>
      </c>
      <c r="E546" s="296">
        <v>42856</v>
      </c>
      <c r="F546" s="296">
        <v>43039</v>
      </c>
      <c r="G546" s="297">
        <v>78</v>
      </c>
      <c r="H546" s="298">
        <v>11</v>
      </c>
      <c r="I546" s="298">
        <v>19</v>
      </c>
      <c r="J546" s="298">
        <v>31</v>
      </c>
      <c r="K546" s="298">
        <v>17</v>
      </c>
      <c r="L546" s="298">
        <v>189</v>
      </c>
    </row>
    <row r="547" spans="1:12">
      <c r="A547" s="294" t="s">
        <v>1800</v>
      </c>
      <c r="B547" s="294" t="s">
        <v>612</v>
      </c>
      <c r="C547" s="294" t="s">
        <v>657</v>
      </c>
      <c r="D547" s="295" t="s">
        <v>1237</v>
      </c>
      <c r="E547" s="296">
        <v>43040</v>
      </c>
      <c r="F547" s="296">
        <v>43069</v>
      </c>
      <c r="G547" s="297">
        <v>76</v>
      </c>
      <c r="H547" s="298">
        <v>11</v>
      </c>
      <c r="I547" s="298">
        <v>19</v>
      </c>
      <c r="J547" s="298">
        <v>30</v>
      </c>
      <c r="K547" s="298">
        <v>16</v>
      </c>
      <c r="L547" s="298">
        <v>160</v>
      </c>
    </row>
    <row r="548" spans="1:12">
      <c r="A548" s="294" t="s">
        <v>1801</v>
      </c>
      <c r="B548" s="294" t="s">
        <v>612</v>
      </c>
      <c r="C548" s="294" t="s">
        <v>657</v>
      </c>
      <c r="D548" s="295" t="s">
        <v>1238</v>
      </c>
      <c r="E548" s="296">
        <v>43070</v>
      </c>
      <c r="F548" s="296">
        <v>42808</v>
      </c>
      <c r="G548" s="297">
        <v>78</v>
      </c>
      <c r="H548" s="298">
        <v>11</v>
      </c>
      <c r="I548" s="298">
        <v>19</v>
      </c>
      <c r="J548" s="298">
        <v>31</v>
      </c>
      <c r="K548" s="298">
        <v>17</v>
      </c>
      <c r="L548" s="298">
        <v>189</v>
      </c>
    </row>
    <row r="549" spans="1:12">
      <c r="A549" s="294" t="s">
        <v>1802</v>
      </c>
      <c r="B549" s="294" t="s">
        <v>612</v>
      </c>
      <c r="C549" s="294" t="s">
        <v>658</v>
      </c>
      <c r="D549" s="295" t="s">
        <v>1231</v>
      </c>
      <c r="E549" s="296">
        <v>42736</v>
      </c>
      <c r="F549" s="296">
        <v>43100</v>
      </c>
      <c r="G549" s="297">
        <v>80</v>
      </c>
      <c r="H549" s="298">
        <v>12</v>
      </c>
      <c r="I549" s="298">
        <v>20</v>
      </c>
      <c r="J549" s="298">
        <v>32</v>
      </c>
      <c r="K549" s="298">
        <v>16</v>
      </c>
      <c r="L549" s="298">
        <v>121</v>
      </c>
    </row>
    <row r="550" spans="1:12">
      <c r="A550" s="294" t="s">
        <v>1803</v>
      </c>
      <c r="B550" s="294" t="s">
        <v>612</v>
      </c>
      <c r="C550" s="294" t="s">
        <v>659</v>
      </c>
      <c r="D550" s="295" t="s">
        <v>1231</v>
      </c>
      <c r="E550" s="296">
        <v>42736</v>
      </c>
      <c r="F550" s="296">
        <v>43100</v>
      </c>
      <c r="G550" s="297">
        <v>78</v>
      </c>
      <c r="H550" s="298">
        <v>11</v>
      </c>
      <c r="I550" s="298">
        <v>19</v>
      </c>
      <c r="J550" s="298">
        <v>31</v>
      </c>
      <c r="K550" s="298">
        <v>17</v>
      </c>
      <c r="L550" s="298">
        <v>163</v>
      </c>
    </row>
    <row r="551" spans="1:12">
      <c r="A551" s="294" t="s">
        <v>1804</v>
      </c>
      <c r="B551" s="294" t="s">
        <v>612</v>
      </c>
      <c r="C551" s="294" t="s">
        <v>660</v>
      </c>
      <c r="D551" s="295" t="s">
        <v>1231</v>
      </c>
      <c r="E551" s="296">
        <v>42736</v>
      </c>
      <c r="F551" s="296">
        <v>43100</v>
      </c>
      <c r="G551" s="297">
        <v>91</v>
      </c>
      <c r="H551" s="298">
        <v>13</v>
      </c>
      <c r="I551" s="298">
        <v>22</v>
      </c>
      <c r="J551" s="298">
        <v>36</v>
      </c>
      <c r="K551" s="298">
        <v>20</v>
      </c>
      <c r="L551" s="298">
        <v>126</v>
      </c>
    </row>
    <row r="552" spans="1:12">
      <c r="A552" s="294" t="s">
        <v>1805</v>
      </c>
      <c r="B552" s="294" t="s">
        <v>612</v>
      </c>
      <c r="C552" s="294" t="s">
        <v>661</v>
      </c>
      <c r="D552" s="295" t="s">
        <v>1231</v>
      </c>
      <c r="E552" s="296">
        <v>42736</v>
      </c>
      <c r="F552" s="296">
        <v>43100</v>
      </c>
      <c r="G552" s="297">
        <v>65</v>
      </c>
      <c r="H552" s="298">
        <v>9</v>
      </c>
      <c r="I552" s="298">
        <v>16</v>
      </c>
      <c r="J552" s="298">
        <v>26</v>
      </c>
      <c r="K552" s="298">
        <v>14</v>
      </c>
      <c r="L552" s="298">
        <v>108</v>
      </c>
    </row>
    <row r="553" spans="1:12">
      <c r="A553" s="294" t="s">
        <v>1806</v>
      </c>
      <c r="B553" s="294" t="s">
        <v>612</v>
      </c>
      <c r="C553" s="294" t="s">
        <v>662</v>
      </c>
      <c r="D553" s="295" t="s">
        <v>1231</v>
      </c>
      <c r="E553" s="296">
        <v>42736</v>
      </c>
      <c r="F553" s="296">
        <v>43100</v>
      </c>
      <c r="G553" s="297">
        <v>78</v>
      </c>
      <c r="H553" s="298">
        <v>11</v>
      </c>
      <c r="I553" s="298">
        <v>19</v>
      </c>
      <c r="J553" s="298">
        <v>31</v>
      </c>
      <c r="K553" s="298">
        <v>17</v>
      </c>
      <c r="L553" s="298">
        <v>145</v>
      </c>
    </row>
    <row r="554" spans="1:12">
      <c r="A554" s="294" t="s">
        <v>1807</v>
      </c>
      <c r="B554" s="294" t="s">
        <v>612</v>
      </c>
      <c r="C554" s="294" t="s">
        <v>663</v>
      </c>
      <c r="D554" s="295" t="s">
        <v>1231</v>
      </c>
      <c r="E554" s="296">
        <v>42736</v>
      </c>
      <c r="F554" s="296">
        <v>43100</v>
      </c>
      <c r="G554" s="297">
        <v>66</v>
      </c>
      <c r="H554" s="298">
        <v>9</v>
      </c>
      <c r="I554" s="298">
        <v>16</v>
      </c>
      <c r="J554" s="298">
        <v>26</v>
      </c>
      <c r="K554" s="298">
        <v>15</v>
      </c>
      <c r="L554" s="298">
        <v>104</v>
      </c>
    </row>
    <row r="555" spans="1:12">
      <c r="A555" s="294" t="s">
        <v>1808</v>
      </c>
      <c r="B555" s="294" t="s">
        <v>612</v>
      </c>
      <c r="C555" s="294" t="s">
        <v>664</v>
      </c>
      <c r="D555" s="295" t="s">
        <v>1231</v>
      </c>
      <c r="E555" s="296">
        <v>42736</v>
      </c>
      <c r="F555" s="296">
        <v>43100</v>
      </c>
      <c r="G555" s="297">
        <v>165</v>
      </c>
      <c r="H555" s="298">
        <v>24</v>
      </c>
      <c r="I555" s="298">
        <v>41</v>
      </c>
      <c r="J555" s="298">
        <v>66</v>
      </c>
      <c r="K555" s="298">
        <v>34</v>
      </c>
      <c r="L555" s="298">
        <v>266</v>
      </c>
    </row>
    <row r="556" spans="1:12">
      <c r="A556" s="294" t="s">
        <v>1809</v>
      </c>
      <c r="B556" s="294" t="s">
        <v>612</v>
      </c>
      <c r="C556" s="294" t="s">
        <v>665</v>
      </c>
      <c r="D556" s="295" t="s">
        <v>1231</v>
      </c>
      <c r="E556" s="296">
        <v>42736</v>
      </c>
      <c r="F556" s="296">
        <v>43100</v>
      </c>
      <c r="G556" s="297">
        <v>77</v>
      </c>
      <c r="H556" s="298">
        <v>11</v>
      </c>
      <c r="I556" s="298">
        <v>19</v>
      </c>
      <c r="J556" s="298">
        <v>30</v>
      </c>
      <c r="K556" s="298">
        <v>17</v>
      </c>
      <c r="L556" s="298">
        <v>151</v>
      </c>
    </row>
    <row r="557" spans="1:12">
      <c r="A557" s="294" t="s">
        <v>1810</v>
      </c>
      <c r="B557" s="294" t="s">
        <v>612</v>
      </c>
      <c r="C557" s="294" t="s">
        <v>666</v>
      </c>
      <c r="D557" s="295" t="s">
        <v>1231</v>
      </c>
      <c r="E557" s="296">
        <v>42736</v>
      </c>
      <c r="F557" s="296">
        <v>43100</v>
      </c>
      <c r="G557" s="297">
        <v>81</v>
      </c>
      <c r="H557" s="298">
        <v>12</v>
      </c>
      <c r="I557" s="298">
        <v>20</v>
      </c>
      <c r="J557" s="298">
        <v>32</v>
      </c>
      <c r="K557" s="298">
        <v>17</v>
      </c>
      <c r="L557" s="298">
        <v>99</v>
      </c>
    </row>
    <row r="558" spans="1:12">
      <c r="A558" s="294" t="s">
        <v>1811</v>
      </c>
      <c r="B558" s="294" t="s">
        <v>612</v>
      </c>
      <c r="C558" s="294" t="s">
        <v>667</v>
      </c>
      <c r="D558" s="295" t="s">
        <v>1231</v>
      </c>
      <c r="E558" s="296">
        <v>42736</v>
      </c>
      <c r="F558" s="296">
        <v>43100</v>
      </c>
      <c r="G558" s="297">
        <v>77</v>
      </c>
      <c r="H558" s="298">
        <v>11</v>
      </c>
      <c r="I558" s="298">
        <v>19</v>
      </c>
      <c r="J558" s="298">
        <v>30</v>
      </c>
      <c r="K558" s="298">
        <v>17</v>
      </c>
      <c r="L558" s="298">
        <v>133</v>
      </c>
    </row>
    <row r="559" spans="1:12">
      <c r="A559" s="294" t="s">
        <v>1812</v>
      </c>
      <c r="B559" s="294" t="s">
        <v>612</v>
      </c>
      <c r="C559" s="294" t="s">
        <v>668</v>
      </c>
      <c r="D559" s="295" t="s">
        <v>1231</v>
      </c>
      <c r="E559" s="296">
        <v>42736</v>
      </c>
      <c r="F559" s="296">
        <v>43100</v>
      </c>
      <c r="G559" s="297">
        <v>108</v>
      </c>
      <c r="H559" s="298">
        <v>16</v>
      </c>
      <c r="I559" s="298">
        <v>27</v>
      </c>
      <c r="J559" s="298">
        <v>43</v>
      </c>
      <c r="K559" s="298">
        <v>22</v>
      </c>
      <c r="L559" s="298">
        <v>130</v>
      </c>
    </row>
    <row r="560" spans="1:12">
      <c r="A560" s="294" t="s">
        <v>1813</v>
      </c>
      <c r="B560" s="294" t="s">
        <v>612</v>
      </c>
      <c r="C560" s="294" t="s">
        <v>669</v>
      </c>
      <c r="D560" s="295" t="s">
        <v>1231</v>
      </c>
      <c r="E560" s="296">
        <v>42736</v>
      </c>
      <c r="F560" s="296">
        <v>43100</v>
      </c>
      <c r="G560" s="297">
        <v>78</v>
      </c>
      <c r="H560" s="298">
        <v>11</v>
      </c>
      <c r="I560" s="298">
        <v>19</v>
      </c>
      <c r="J560" s="298">
        <v>31</v>
      </c>
      <c r="K560" s="298">
        <v>17</v>
      </c>
      <c r="L560" s="298">
        <v>135</v>
      </c>
    </row>
    <row r="561" spans="1:12">
      <c r="A561" s="294" t="s">
        <v>1814</v>
      </c>
      <c r="B561" s="294" t="s">
        <v>612</v>
      </c>
      <c r="C561" s="294" t="s">
        <v>670</v>
      </c>
      <c r="D561" s="295" t="s">
        <v>1231</v>
      </c>
      <c r="E561" s="296">
        <v>42736</v>
      </c>
      <c r="F561" s="296">
        <v>43100</v>
      </c>
      <c r="G561" s="297">
        <v>87</v>
      </c>
      <c r="H561" s="298">
        <v>13</v>
      </c>
      <c r="I561" s="298">
        <v>21</v>
      </c>
      <c r="J561" s="298">
        <v>34</v>
      </c>
      <c r="K561" s="298">
        <v>19</v>
      </c>
      <c r="L561" s="298">
        <v>135</v>
      </c>
    </row>
    <row r="562" spans="1:12">
      <c r="A562" s="294" t="s">
        <v>1815</v>
      </c>
      <c r="B562" s="294" t="s">
        <v>612</v>
      </c>
      <c r="C562" s="294" t="s">
        <v>671</v>
      </c>
      <c r="D562" s="295" t="s">
        <v>1231</v>
      </c>
      <c r="E562" s="296">
        <v>42736</v>
      </c>
      <c r="F562" s="296">
        <v>43100</v>
      </c>
      <c r="G562" s="297">
        <v>61</v>
      </c>
      <c r="H562" s="298">
        <v>9</v>
      </c>
      <c r="I562" s="298">
        <v>15</v>
      </c>
      <c r="J562" s="298">
        <v>24</v>
      </c>
      <c r="K562" s="298">
        <v>13</v>
      </c>
      <c r="L562" s="298">
        <v>134</v>
      </c>
    </row>
    <row r="563" spans="1:12">
      <c r="A563" s="294" t="s">
        <v>1816</v>
      </c>
      <c r="B563" s="294" t="s">
        <v>612</v>
      </c>
      <c r="C563" s="294" t="s">
        <v>672</v>
      </c>
      <c r="D563" s="295" t="s">
        <v>1231</v>
      </c>
      <c r="E563" s="296">
        <v>42736</v>
      </c>
      <c r="F563" s="296">
        <v>43100</v>
      </c>
      <c r="G563" s="297">
        <v>91</v>
      </c>
      <c r="H563" s="298">
        <v>13</v>
      </c>
      <c r="I563" s="298">
        <v>22</v>
      </c>
      <c r="J563" s="298">
        <v>36</v>
      </c>
      <c r="K563" s="298">
        <v>20</v>
      </c>
      <c r="L563" s="298">
        <v>125</v>
      </c>
    </row>
    <row r="564" spans="1:12">
      <c r="A564" s="294" t="s">
        <v>1817</v>
      </c>
      <c r="B564" s="294" t="s">
        <v>612</v>
      </c>
      <c r="C564" s="294" t="s">
        <v>673</v>
      </c>
      <c r="D564" s="295" t="s">
        <v>1231</v>
      </c>
      <c r="E564" s="296">
        <v>42736</v>
      </c>
      <c r="F564" s="296">
        <v>43100</v>
      </c>
      <c r="G564" s="297">
        <v>58</v>
      </c>
      <c r="H564" s="298">
        <v>8</v>
      </c>
      <c r="I564" s="298">
        <v>14</v>
      </c>
      <c r="J564" s="298">
        <v>23</v>
      </c>
      <c r="K564" s="298">
        <v>13</v>
      </c>
      <c r="L564" s="298">
        <v>125</v>
      </c>
    </row>
    <row r="565" spans="1:12">
      <c r="A565" s="294" t="s">
        <v>1818</v>
      </c>
      <c r="B565" s="294" t="s">
        <v>612</v>
      </c>
      <c r="C565" s="294" t="s">
        <v>674</v>
      </c>
      <c r="D565" s="295" t="s">
        <v>1231</v>
      </c>
      <c r="E565" s="296">
        <v>42736</v>
      </c>
      <c r="F565" s="296">
        <v>43100</v>
      </c>
      <c r="G565" s="297">
        <v>75</v>
      </c>
      <c r="H565" s="298">
        <v>11</v>
      </c>
      <c r="I565" s="298">
        <v>18</v>
      </c>
      <c r="J565" s="298">
        <v>30</v>
      </c>
      <c r="K565" s="298">
        <v>16</v>
      </c>
      <c r="L565" s="298">
        <v>157</v>
      </c>
    </row>
    <row r="566" spans="1:12">
      <c r="A566" s="294" t="s">
        <v>1819</v>
      </c>
      <c r="B566" s="294" t="s">
        <v>675</v>
      </c>
      <c r="C566" s="294" t="s">
        <v>676</v>
      </c>
      <c r="D566" s="295" t="s">
        <v>1231</v>
      </c>
      <c r="E566" s="296">
        <v>42736</v>
      </c>
      <c r="F566" s="296">
        <v>43100</v>
      </c>
      <c r="G566" s="297">
        <v>105</v>
      </c>
      <c r="H566" s="298">
        <v>15</v>
      </c>
      <c r="I566" s="298">
        <v>26</v>
      </c>
      <c r="J566" s="298">
        <v>42</v>
      </c>
      <c r="K566" s="298">
        <v>22</v>
      </c>
      <c r="L566" s="298">
        <v>400</v>
      </c>
    </row>
    <row r="567" spans="1:12">
      <c r="A567" s="294" t="s">
        <v>1820</v>
      </c>
      <c r="B567" s="294" t="s">
        <v>677</v>
      </c>
      <c r="C567" s="294" t="s">
        <v>1230</v>
      </c>
      <c r="D567" s="295" t="s">
        <v>1231</v>
      </c>
      <c r="E567" s="296">
        <v>42736</v>
      </c>
      <c r="F567" s="296">
        <v>43100</v>
      </c>
      <c r="G567" s="297">
        <v>79</v>
      </c>
      <c r="H567" s="298">
        <v>11</v>
      </c>
      <c r="I567" s="298">
        <v>19</v>
      </c>
      <c r="J567" s="298">
        <v>31</v>
      </c>
      <c r="K567" s="298">
        <v>18</v>
      </c>
      <c r="L567" s="298">
        <v>146</v>
      </c>
    </row>
    <row r="568" spans="1:12">
      <c r="A568" s="294" t="s">
        <v>1821</v>
      </c>
      <c r="B568" s="294" t="s">
        <v>677</v>
      </c>
      <c r="C568" s="294" t="s">
        <v>678</v>
      </c>
      <c r="D568" s="295" t="s">
        <v>1231</v>
      </c>
      <c r="E568" s="296">
        <v>42736</v>
      </c>
      <c r="F568" s="296">
        <v>43100</v>
      </c>
      <c r="G568" s="297">
        <v>106</v>
      </c>
      <c r="H568" s="298">
        <v>15</v>
      </c>
      <c r="I568" s="298">
        <v>26</v>
      </c>
      <c r="J568" s="298">
        <v>42</v>
      </c>
      <c r="K568" s="298">
        <v>23</v>
      </c>
      <c r="L568" s="298">
        <v>249</v>
      </c>
    </row>
    <row r="569" spans="1:12">
      <c r="A569" s="294" t="s">
        <v>1822</v>
      </c>
      <c r="B569" s="294" t="s">
        <v>677</v>
      </c>
      <c r="C569" s="294" t="s">
        <v>679</v>
      </c>
      <c r="D569" s="295" t="s">
        <v>1231</v>
      </c>
      <c r="E569" s="296">
        <v>42736</v>
      </c>
      <c r="F569" s="296">
        <v>43100</v>
      </c>
      <c r="G569" s="297">
        <v>79</v>
      </c>
      <c r="H569" s="298">
        <v>11</v>
      </c>
      <c r="I569" s="298">
        <v>19</v>
      </c>
      <c r="J569" s="298">
        <v>31</v>
      </c>
      <c r="K569" s="298">
        <v>18</v>
      </c>
      <c r="L569" s="298">
        <v>146</v>
      </c>
    </row>
    <row r="570" spans="1:12">
      <c r="A570" s="294" t="s">
        <v>1823</v>
      </c>
      <c r="B570" s="294" t="s">
        <v>677</v>
      </c>
      <c r="C570" s="294" t="s">
        <v>680</v>
      </c>
      <c r="D570" s="295" t="s">
        <v>1231</v>
      </c>
      <c r="E570" s="296">
        <v>42809</v>
      </c>
      <c r="F570" s="296">
        <v>42901</v>
      </c>
      <c r="G570" s="297">
        <v>89</v>
      </c>
      <c r="H570" s="298">
        <v>13</v>
      </c>
      <c r="I570" s="298">
        <v>22</v>
      </c>
      <c r="J570" s="298">
        <v>35</v>
      </c>
      <c r="K570" s="298">
        <v>19</v>
      </c>
      <c r="L570" s="298">
        <v>215</v>
      </c>
    </row>
    <row r="571" spans="1:12">
      <c r="A571" s="294" t="s">
        <v>1824</v>
      </c>
      <c r="B571" s="294" t="s">
        <v>677</v>
      </c>
      <c r="C571" s="294" t="s">
        <v>680</v>
      </c>
      <c r="D571" s="295" t="s">
        <v>1232</v>
      </c>
      <c r="E571" s="296">
        <v>42902</v>
      </c>
      <c r="F571" s="296">
        <v>42808</v>
      </c>
      <c r="G571" s="297">
        <v>88</v>
      </c>
      <c r="H571" s="298">
        <v>13</v>
      </c>
      <c r="I571" s="298">
        <v>22</v>
      </c>
      <c r="J571" s="298">
        <v>35</v>
      </c>
      <c r="K571" s="298">
        <v>18</v>
      </c>
      <c r="L571" s="298">
        <v>199</v>
      </c>
    </row>
    <row r="572" spans="1:12">
      <c r="A572" s="294" t="s">
        <v>1825</v>
      </c>
      <c r="B572" s="294" t="s">
        <v>677</v>
      </c>
      <c r="C572" s="294" t="s">
        <v>681</v>
      </c>
      <c r="D572" s="295" t="s">
        <v>1231</v>
      </c>
      <c r="E572" s="296">
        <v>42736</v>
      </c>
      <c r="F572" s="296">
        <v>43100</v>
      </c>
      <c r="G572" s="297">
        <v>94</v>
      </c>
      <c r="H572" s="298">
        <v>14</v>
      </c>
      <c r="I572" s="298">
        <v>23</v>
      </c>
      <c r="J572" s="298">
        <v>37</v>
      </c>
      <c r="K572" s="298">
        <v>20</v>
      </c>
      <c r="L572" s="298">
        <v>176</v>
      </c>
    </row>
    <row r="573" spans="1:12">
      <c r="A573" s="294" t="s">
        <v>1826</v>
      </c>
      <c r="B573" s="294" t="s">
        <v>682</v>
      </c>
      <c r="C573" s="294" t="s">
        <v>1230</v>
      </c>
      <c r="D573" s="295" t="s">
        <v>1231</v>
      </c>
      <c r="E573" s="296">
        <v>42736</v>
      </c>
      <c r="F573" s="296">
        <v>43100</v>
      </c>
      <c r="G573" s="297">
        <v>74</v>
      </c>
      <c r="H573" s="298">
        <v>11</v>
      </c>
      <c r="I573" s="298">
        <v>18</v>
      </c>
      <c r="J573" s="298">
        <v>29</v>
      </c>
      <c r="K573" s="298">
        <v>16</v>
      </c>
      <c r="L573" s="298">
        <v>138</v>
      </c>
    </row>
    <row r="574" spans="1:12">
      <c r="A574" s="294" t="s">
        <v>1827</v>
      </c>
      <c r="B574" s="294" t="s">
        <v>682</v>
      </c>
      <c r="C574" s="294" t="s">
        <v>683</v>
      </c>
      <c r="D574" s="295" t="s">
        <v>1231</v>
      </c>
      <c r="E574" s="296">
        <v>42736</v>
      </c>
      <c r="F574" s="296">
        <v>43100</v>
      </c>
      <c r="G574" s="297">
        <v>70</v>
      </c>
      <c r="H574" s="298">
        <v>10</v>
      </c>
      <c r="I574" s="298">
        <v>17</v>
      </c>
      <c r="J574" s="298">
        <v>28</v>
      </c>
      <c r="K574" s="298">
        <v>15</v>
      </c>
      <c r="L574" s="298">
        <v>213</v>
      </c>
    </row>
    <row r="575" spans="1:12">
      <c r="A575" s="294" t="s">
        <v>1828</v>
      </c>
      <c r="B575" s="294" t="s">
        <v>682</v>
      </c>
      <c r="C575" s="294" t="s">
        <v>684</v>
      </c>
      <c r="D575" s="295" t="s">
        <v>1231</v>
      </c>
      <c r="E575" s="296">
        <v>42736</v>
      </c>
      <c r="F575" s="296">
        <v>43100</v>
      </c>
      <c r="G575" s="297">
        <v>75</v>
      </c>
      <c r="H575" s="298">
        <v>11</v>
      </c>
      <c r="I575" s="298">
        <v>18</v>
      </c>
      <c r="J575" s="298">
        <v>30</v>
      </c>
      <c r="K575" s="298">
        <v>16</v>
      </c>
      <c r="L575" s="298">
        <v>217</v>
      </c>
    </row>
    <row r="576" spans="1:12">
      <c r="A576" s="294" t="s">
        <v>1829</v>
      </c>
      <c r="B576" s="294" t="s">
        <v>682</v>
      </c>
      <c r="C576" s="294" t="s">
        <v>685</v>
      </c>
      <c r="D576" s="295" t="s">
        <v>1231</v>
      </c>
      <c r="E576" s="296">
        <v>42736</v>
      </c>
      <c r="F576" s="296">
        <v>43100</v>
      </c>
      <c r="G576" s="297">
        <v>100</v>
      </c>
      <c r="H576" s="298">
        <v>15</v>
      </c>
      <c r="I576" s="298">
        <v>25</v>
      </c>
      <c r="J576" s="298">
        <v>40</v>
      </c>
      <c r="K576" s="298">
        <v>20</v>
      </c>
      <c r="L576" s="298">
        <v>240</v>
      </c>
    </row>
    <row r="577" spans="1:12">
      <c r="A577" s="294" t="s">
        <v>1830</v>
      </c>
      <c r="B577" s="294" t="s">
        <v>686</v>
      </c>
      <c r="C577" s="294" t="s">
        <v>1230</v>
      </c>
      <c r="D577" s="295" t="s">
        <v>1231</v>
      </c>
      <c r="E577" s="296">
        <v>42736</v>
      </c>
      <c r="F577" s="296">
        <v>43100</v>
      </c>
      <c r="G577" s="297">
        <v>60</v>
      </c>
      <c r="H577" s="298">
        <v>9</v>
      </c>
      <c r="I577" s="298">
        <v>15</v>
      </c>
      <c r="J577" s="298">
        <v>24</v>
      </c>
      <c r="K577" s="298">
        <v>12</v>
      </c>
      <c r="L577" s="298">
        <v>115</v>
      </c>
    </row>
    <row r="578" spans="1:12">
      <c r="A578" s="294" t="s">
        <v>1831</v>
      </c>
      <c r="B578" s="294" t="s">
        <v>686</v>
      </c>
      <c r="C578" s="294" t="s">
        <v>687</v>
      </c>
      <c r="D578" s="295" t="s">
        <v>1231</v>
      </c>
      <c r="E578" s="296">
        <v>42751</v>
      </c>
      <c r="F578" s="296">
        <v>42916</v>
      </c>
      <c r="G578" s="297">
        <v>84</v>
      </c>
      <c r="H578" s="298">
        <v>12</v>
      </c>
      <c r="I578" s="298">
        <v>21</v>
      </c>
      <c r="J578" s="298">
        <v>33</v>
      </c>
      <c r="K578" s="298">
        <v>18</v>
      </c>
      <c r="L578" s="298">
        <v>221</v>
      </c>
    </row>
    <row r="579" spans="1:12">
      <c r="A579" s="294" t="s">
        <v>1832</v>
      </c>
      <c r="B579" s="294" t="s">
        <v>686</v>
      </c>
      <c r="C579" s="294" t="s">
        <v>687</v>
      </c>
      <c r="D579" s="295" t="s">
        <v>1232</v>
      </c>
      <c r="E579" s="296">
        <v>42917</v>
      </c>
      <c r="F579" s="296">
        <v>42750</v>
      </c>
      <c r="G579" s="297">
        <v>90</v>
      </c>
      <c r="H579" s="298">
        <v>13</v>
      </c>
      <c r="I579" s="298">
        <v>22</v>
      </c>
      <c r="J579" s="298">
        <v>36</v>
      </c>
      <c r="K579" s="298">
        <v>19</v>
      </c>
      <c r="L579" s="298">
        <v>300</v>
      </c>
    </row>
    <row r="580" spans="1:12">
      <c r="A580" s="294" t="s">
        <v>1250</v>
      </c>
      <c r="B580" s="294" t="s">
        <v>686</v>
      </c>
      <c r="C580" s="294" t="s">
        <v>688</v>
      </c>
      <c r="D580" s="295" t="s">
        <v>1231</v>
      </c>
      <c r="E580" s="296">
        <v>42751</v>
      </c>
      <c r="F580" s="296">
        <v>42916</v>
      </c>
      <c r="G580" s="297">
        <v>65</v>
      </c>
      <c r="H580" s="298">
        <v>9</v>
      </c>
      <c r="I580" s="298">
        <v>16</v>
      </c>
      <c r="J580" s="298">
        <v>26</v>
      </c>
      <c r="K580" s="298">
        <v>14</v>
      </c>
      <c r="L580" s="298">
        <v>237</v>
      </c>
    </row>
    <row r="581" spans="1:12">
      <c r="A581" s="294" t="s">
        <v>1833</v>
      </c>
      <c r="B581" s="294" t="s">
        <v>686</v>
      </c>
      <c r="C581" s="294" t="s">
        <v>688</v>
      </c>
      <c r="D581" s="295" t="s">
        <v>1232</v>
      </c>
      <c r="E581" s="296">
        <v>42917</v>
      </c>
      <c r="F581" s="296">
        <v>42750</v>
      </c>
      <c r="G581" s="297">
        <v>70</v>
      </c>
      <c r="H581" s="298">
        <v>10</v>
      </c>
      <c r="I581" s="298">
        <v>17</v>
      </c>
      <c r="J581" s="298">
        <v>28</v>
      </c>
      <c r="K581" s="298">
        <v>15</v>
      </c>
      <c r="L581" s="298">
        <v>300</v>
      </c>
    </row>
    <row r="582" spans="1:12">
      <c r="A582" s="294" t="s">
        <v>1834</v>
      </c>
      <c r="B582" s="294" t="s">
        <v>686</v>
      </c>
      <c r="C582" s="294" t="s">
        <v>689</v>
      </c>
      <c r="D582" s="295" t="s">
        <v>1231</v>
      </c>
      <c r="E582" s="296">
        <v>42751</v>
      </c>
      <c r="F582" s="296">
        <v>42916</v>
      </c>
      <c r="G582" s="297">
        <v>21</v>
      </c>
      <c r="H582" s="298">
        <v>3</v>
      </c>
      <c r="I582" s="298">
        <v>5</v>
      </c>
      <c r="J582" s="298">
        <v>8</v>
      </c>
      <c r="K582" s="298">
        <v>5</v>
      </c>
      <c r="L582" s="298">
        <v>250</v>
      </c>
    </row>
    <row r="583" spans="1:12">
      <c r="A583" s="294" t="s">
        <v>1835</v>
      </c>
      <c r="B583" s="294" t="s">
        <v>686</v>
      </c>
      <c r="C583" s="294" t="s">
        <v>689</v>
      </c>
      <c r="D583" s="295" t="s">
        <v>1232</v>
      </c>
      <c r="E583" s="296">
        <v>42917</v>
      </c>
      <c r="F583" s="296">
        <v>42750</v>
      </c>
      <c r="G583" s="297">
        <v>25</v>
      </c>
      <c r="H583" s="298">
        <v>3</v>
      </c>
      <c r="I583" s="298">
        <v>6</v>
      </c>
      <c r="J583" s="298">
        <v>10</v>
      </c>
      <c r="K583" s="298">
        <v>6</v>
      </c>
      <c r="L583" s="298">
        <v>300</v>
      </c>
    </row>
    <row r="584" spans="1:12">
      <c r="A584" s="294" t="s">
        <v>1836</v>
      </c>
      <c r="B584" s="294" t="s">
        <v>686</v>
      </c>
      <c r="C584" s="294" t="s">
        <v>690</v>
      </c>
      <c r="D584" s="295" t="s">
        <v>1231</v>
      </c>
      <c r="E584" s="296">
        <v>42736</v>
      </c>
      <c r="F584" s="296">
        <v>43100</v>
      </c>
      <c r="G584" s="297">
        <v>80</v>
      </c>
      <c r="H584" s="298">
        <v>12</v>
      </c>
      <c r="I584" s="298">
        <v>20</v>
      </c>
      <c r="J584" s="298">
        <v>32</v>
      </c>
      <c r="K584" s="298">
        <v>16</v>
      </c>
      <c r="L584" s="298">
        <v>165</v>
      </c>
    </row>
    <row r="585" spans="1:12">
      <c r="A585" s="294" t="s">
        <v>1837</v>
      </c>
      <c r="B585" s="294" t="s">
        <v>686</v>
      </c>
      <c r="C585" s="294" t="s">
        <v>691</v>
      </c>
      <c r="D585" s="295" t="s">
        <v>1231</v>
      </c>
      <c r="E585" s="296">
        <v>42751</v>
      </c>
      <c r="F585" s="296">
        <v>42916</v>
      </c>
      <c r="G585" s="297">
        <v>57</v>
      </c>
      <c r="H585" s="298">
        <v>8</v>
      </c>
      <c r="I585" s="298">
        <v>14</v>
      </c>
      <c r="J585" s="298">
        <v>22</v>
      </c>
      <c r="K585" s="298">
        <v>13</v>
      </c>
      <c r="L585" s="298">
        <v>220</v>
      </c>
    </row>
    <row r="586" spans="1:12">
      <c r="A586" s="294" t="s">
        <v>1838</v>
      </c>
      <c r="B586" s="294" t="s">
        <v>686</v>
      </c>
      <c r="C586" s="294" t="s">
        <v>691</v>
      </c>
      <c r="D586" s="295" t="s">
        <v>1232</v>
      </c>
      <c r="E586" s="296">
        <v>42917</v>
      </c>
      <c r="F586" s="296">
        <v>42750</v>
      </c>
      <c r="G586" s="297">
        <v>63</v>
      </c>
      <c r="H586" s="298">
        <v>9</v>
      </c>
      <c r="I586" s="298">
        <v>15</v>
      </c>
      <c r="J586" s="298">
        <v>25</v>
      </c>
      <c r="K586" s="298">
        <v>14</v>
      </c>
      <c r="L586" s="298">
        <v>300</v>
      </c>
    </row>
    <row r="587" spans="1:12">
      <c r="A587" s="294" t="s">
        <v>1839</v>
      </c>
      <c r="B587" s="294" t="s">
        <v>686</v>
      </c>
      <c r="C587" s="294" t="s">
        <v>692</v>
      </c>
      <c r="D587" s="295" t="s">
        <v>1231</v>
      </c>
      <c r="E587" s="296">
        <v>42736</v>
      </c>
      <c r="F587" s="296">
        <v>43100</v>
      </c>
      <c r="G587" s="297">
        <v>90</v>
      </c>
      <c r="H587" s="298">
        <v>13</v>
      </c>
      <c r="I587" s="298">
        <v>22</v>
      </c>
      <c r="J587" s="298">
        <v>36</v>
      </c>
      <c r="K587" s="298">
        <v>19</v>
      </c>
      <c r="L587" s="298">
        <v>290</v>
      </c>
    </row>
    <row r="588" spans="1:12">
      <c r="A588" s="294" t="s">
        <v>1840</v>
      </c>
      <c r="B588" s="294" t="s">
        <v>686</v>
      </c>
      <c r="C588" s="294" t="s">
        <v>693</v>
      </c>
      <c r="D588" s="295" t="s">
        <v>1231</v>
      </c>
      <c r="E588" s="296">
        <v>42736</v>
      </c>
      <c r="F588" s="296">
        <v>43100</v>
      </c>
      <c r="G588" s="297">
        <v>15</v>
      </c>
      <c r="H588" s="298">
        <v>2</v>
      </c>
      <c r="I588" s="298">
        <v>3</v>
      </c>
      <c r="J588" s="298">
        <v>6</v>
      </c>
      <c r="K588" s="298">
        <v>4</v>
      </c>
      <c r="L588" s="298">
        <v>38</v>
      </c>
    </row>
    <row r="589" spans="1:12">
      <c r="A589" s="294" t="s">
        <v>1841</v>
      </c>
      <c r="B589" s="294" t="s">
        <v>686</v>
      </c>
      <c r="C589" s="294" t="s">
        <v>694</v>
      </c>
      <c r="D589" s="295" t="s">
        <v>1231</v>
      </c>
      <c r="E589" s="296">
        <v>42736</v>
      </c>
      <c r="F589" s="296">
        <v>43100</v>
      </c>
      <c r="G589" s="297">
        <v>78</v>
      </c>
      <c r="H589" s="298">
        <v>11</v>
      </c>
      <c r="I589" s="298">
        <v>19</v>
      </c>
      <c r="J589" s="298">
        <v>31</v>
      </c>
      <c r="K589" s="298">
        <v>17</v>
      </c>
      <c r="L589" s="298">
        <v>219</v>
      </c>
    </row>
    <row r="590" spans="1:12">
      <c r="A590" s="294" t="s">
        <v>1842</v>
      </c>
      <c r="B590" s="294" t="s">
        <v>695</v>
      </c>
      <c r="C590" s="294" t="s">
        <v>1230</v>
      </c>
      <c r="D590" s="295" t="s">
        <v>1231</v>
      </c>
      <c r="E590" s="296">
        <v>42736</v>
      </c>
      <c r="F590" s="296">
        <v>43100</v>
      </c>
      <c r="G590" s="297">
        <v>34</v>
      </c>
      <c r="H590" s="298">
        <v>5</v>
      </c>
      <c r="I590" s="298">
        <v>8</v>
      </c>
      <c r="J590" s="298">
        <v>13</v>
      </c>
      <c r="K590" s="298">
        <v>8</v>
      </c>
      <c r="L590" s="298">
        <v>75</v>
      </c>
    </row>
    <row r="591" spans="1:12">
      <c r="A591" s="294" t="s">
        <v>1843</v>
      </c>
      <c r="B591" s="294" t="s">
        <v>695</v>
      </c>
      <c r="C591" s="294" t="s">
        <v>696</v>
      </c>
      <c r="D591" s="295" t="s">
        <v>1231</v>
      </c>
      <c r="E591" s="296">
        <v>42736</v>
      </c>
      <c r="F591" s="296">
        <v>43100</v>
      </c>
      <c r="G591" s="297">
        <v>48</v>
      </c>
      <c r="H591" s="298">
        <v>7</v>
      </c>
      <c r="I591" s="298">
        <v>12</v>
      </c>
      <c r="J591" s="298">
        <v>19</v>
      </c>
      <c r="K591" s="298">
        <v>10</v>
      </c>
      <c r="L591" s="298">
        <v>76</v>
      </c>
    </row>
    <row r="592" spans="1:12">
      <c r="A592" s="294" t="s">
        <v>1844</v>
      </c>
      <c r="B592" s="294" t="s">
        <v>695</v>
      </c>
      <c r="C592" s="294" t="s">
        <v>2395</v>
      </c>
      <c r="D592" s="295" t="s">
        <v>1231</v>
      </c>
      <c r="E592" s="296">
        <v>42736</v>
      </c>
      <c r="F592" s="296">
        <v>43100</v>
      </c>
      <c r="G592" s="297">
        <v>41</v>
      </c>
      <c r="H592" s="298">
        <v>6</v>
      </c>
      <c r="I592" s="298">
        <v>10</v>
      </c>
      <c r="J592" s="298">
        <v>16</v>
      </c>
      <c r="K592" s="298">
        <v>9</v>
      </c>
      <c r="L592" s="298">
        <v>99</v>
      </c>
    </row>
    <row r="593" spans="1:12">
      <c r="A593" s="294" t="s">
        <v>1845</v>
      </c>
      <c r="B593" s="294" t="s">
        <v>698</v>
      </c>
      <c r="C593" s="294" t="s">
        <v>1230</v>
      </c>
      <c r="D593" s="295" t="s">
        <v>1231</v>
      </c>
      <c r="E593" s="296">
        <v>42736</v>
      </c>
      <c r="F593" s="296">
        <v>43100</v>
      </c>
      <c r="G593" s="297">
        <v>40</v>
      </c>
      <c r="H593" s="298">
        <v>6</v>
      </c>
      <c r="I593" s="298">
        <v>10</v>
      </c>
      <c r="J593" s="298">
        <v>16</v>
      </c>
      <c r="K593" s="298">
        <v>8</v>
      </c>
      <c r="L593" s="298">
        <v>79</v>
      </c>
    </row>
    <row r="594" spans="1:12">
      <c r="A594" s="294" t="s">
        <v>1846</v>
      </c>
      <c r="B594" s="294" t="s">
        <v>698</v>
      </c>
      <c r="C594" s="294" t="s">
        <v>699</v>
      </c>
      <c r="D594" s="295" t="s">
        <v>1231</v>
      </c>
      <c r="E594" s="296">
        <v>42736</v>
      </c>
      <c r="F594" s="296">
        <v>43100</v>
      </c>
      <c r="G594" s="297">
        <v>109</v>
      </c>
      <c r="H594" s="298">
        <v>16</v>
      </c>
      <c r="I594" s="298">
        <v>27</v>
      </c>
      <c r="J594" s="298">
        <v>43</v>
      </c>
      <c r="K594" s="298">
        <v>23</v>
      </c>
      <c r="L594" s="298">
        <v>233</v>
      </c>
    </row>
    <row r="595" spans="1:12">
      <c r="A595" s="294" t="s">
        <v>1847</v>
      </c>
      <c r="B595" s="294" t="s">
        <v>698</v>
      </c>
      <c r="C595" s="294" t="s">
        <v>700</v>
      </c>
      <c r="D595" s="295" t="s">
        <v>1231</v>
      </c>
      <c r="E595" s="296">
        <v>42736</v>
      </c>
      <c r="F595" s="296">
        <v>43100</v>
      </c>
      <c r="G595" s="297">
        <v>54</v>
      </c>
      <c r="H595" s="298">
        <v>8</v>
      </c>
      <c r="I595" s="298">
        <v>13</v>
      </c>
      <c r="J595" s="298">
        <v>21</v>
      </c>
      <c r="K595" s="298">
        <v>12</v>
      </c>
      <c r="L595" s="298">
        <v>125</v>
      </c>
    </row>
    <row r="596" spans="1:12">
      <c r="A596" s="294" t="s">
        <v>1848</v>
      </c>
      <c r="B596" s="294" t="s">
        <v>698</v>
      </c>
      <c r="C596" s="294" t="s">
        <v>701</v>
      </c>
      <c r="D596" s="295" t="s">
        <v>1231</v>
      </c>
      <c r="E596" s="296">
        <v>42736</v>
      </c>
      <c r="F596" s="296">
        <v>43100</v>
      </c>
      <c r="G596" s="297">
        <v>81</v>
      </c>
      <c r="H596" s="298">
        <v>12</v>
      </c>
      <c r="I596" s="298">
        <v>20</v>
      </c>
      <c r="J596" s="298">
        <v>32</v>
      </c>
      <c r="K596" s="298">
        <v>17</v>
      </c>
      <c r="L596" s="298">
        <v>225</v>
      </c>
    </row>
    <row r="597" spans="1:12">
      <c r="A597" s="294" t="s">
        <v>1849</v>
      </c>
      <c r="B597" s="294" t="s">
        <v>698</v>
      </c>
      <c r="C597" s="294" t="s">
        <v>702</v>
      </c>
      <c r="D597" s="295" t="s">
        <v>1231</v>
      </c>
      <c r="E597" s="296">
        <v>42736</v>
      </c>
      <c r="F597" s="296">
        <v>43100</v>
      </c>
      <c r="G597" s="297">
        <v>54</v>
      </c>
      <c r="H597" s="298">
        <v>8</v>
      </c>
      <c r="I597" s="298">
        <v>13</v>
      </c>
      <c r="J597" s="298">
        <v>21</v>
      </c>
      <c r="K597" s="298">
        <v>12</v>
      </c>
      <c r="L597" s="298">
        <v>90</v>
      </c>
    </row>
    <row r="598" spans="1:12">
      <c r="A598" s="294" t="s">
        <v>1850</v>
      </c>
      <c r="B598" s="294" t="s">
        <v>698</v>
      </c>
      <c r="C598" s="294" t="s">
        <v>703</v>
      </c>
      <c r="D598" s="295" t="s">
        <v>1231</v>
      </c>
      <c r="E598" s="296">
        <v>42736</v>
      </c>
      <c r="F598" s="296">
        <v>43100</v>
      </c>
      <c r="G598" s="297">
        <v>42</v>
      </c>
      <c r="H598" s="298">
        <v>6</v>
      </c>
      <c r="I598" s="298">
        <v>10</v>
      </c>
      <c r="J598" s="298">
        <v>16</v>
      </c>
      <c r="K598" s="298">
        <v>10</v>
      </c>
      <c r="L598" s="298">
        <v>74</v>
      </c>
    </row>
    <row r="599" spans="1:12">
      <c r="A599" s="294" t="s">
        <v>1851</v>
      </c>
      <c r="B599" s="294" t="s">
        <v>698</v>
      </c>
      <c r="C599" s="294" t="s">
        <v>704</v>
      </c>
      <c r="D599" s="295" t="s">
        <v>1231</v>
      </c>
      <c r="E599" s="296">
        <v>42736</v>
      </c>
      <c r="F599" s="296">
        <v>43100</v>
      </c>
      <c r="G599" s="297">
        <v>57</v>
      </c>
      <c r="H599" s="298">
        <v>8</v>
      </c>
      <c r="I599" s="298">
        <v>14</v>
      </c>
      <c r="J599" s="298">
        <v>22</v>
      </c>
      <c r="K599" s="298">
        <v>13</v>
      </c>
      <c r="L599" s="298">
        <v>157</v>
      </c>
    </row>
    <row r="600" spans="1:12">
      <c r="A600" s="294" t="s">
        <v>1852</v>
      </c>
      <c r="B600" s="294" t="s">
        <v>698</v>
      </c>
      <c r="C600" s="294" t="s">
        <v>705</v>
      </c>
      <c r="D600" s="295" t="s">
        <v>1231</v>
      </c>
      <c r="E600" s="296">
        <v>42736</v>
      </c>
      <c r="F600" s="296">
        <v>43100</v>
      </c>
      <c r="G600" s="297">
        <v>47</v>
      </c>
      <c r="H600" s="298">
        <v>7</v>
      </c>
      <c r="I600" s="298">
        <v>11</v>
      </c>
      <c r="J600" s="298">
        <v>18</v>
      </c>
      <c r="K600" s="298">
        <v>11</v>
      </c>
      <c r="L600" s="298">
        <v>89</v>
      </c>
    </row>
    <row r="601" spans="1:12">
      <c r="A601" s="294" t="s">
        <v>1853</v>
      </c>
      <c r="B601" s="294" t="s">
        <v>698</v>
      </c>
      <c r="C601" s="294" t="s">
        <v>706</v>
      </c>
      <c r="D601" s="295" t="s">
        <v>1231</v>
      </c>
      <c r="E601" s="296">
        <v>42736</v>
      </c>
      <c r="F601" s="296">
        <v>43100</v>
      </c>
      <c r="G601" s="297">
        <v>74</v>
      </c>
      <c r="H601" s="298">
        <v>11</v>
      </c>
      <c r="I601" s="298">
        <v>18</v>
      </c>
      <c r="J601" s="298">
        <v>29</v>
      </c>
      <c r="K601" s="298">
        <v>16</v>
      </c>
      <c r="L601" s="298">
        <v>162</v>
      </c>
    </row>
    <row r="602" spans="1:12">
      <c r="A602" s="294" t="s">
        <v>1854</v>
      </c>
      <c r="B602" s="294" t="s">
        <v>698</v>
      </c>
      <c r="C602" s="294" t="s">
        <v>707</v>
      </c>
      <c r="D602" s="295" t="s">
        <v>1231</v>
      </c>
      <c r="E602" s="296">
        <v>42736</v>
      </c>
      <c r="F602" s="296">
        <v>43100</v>
      </c>
      <c r="G602" s="297">
        <v>54</v>
      </c>
      <c r="H602" s="298">
        <v>8</v>
      </c>
      <c r="I602" s="298">
        <v>13</v>
      </c>
      <c r="J602" s="298">
        <v>21</v>
      </c>
      <c r="K602" s="298">
        <v>12</v>
      </c>
      <c r="L602" s="298">
        <v>69</v>
      </c>
    </row>
    <row r="603" spans="1:12">
      <c r="A603" s="294" t="s">
        <v>1855</v>
      </c>
      <c r="B603" s="294" t="s">
        <v>698</v>
      </c>
      <c r="C603" s="294" t="s">
        <v>708</v>
      </c>
      <c r="D603" s="295" t="s">
        <v>1231</v>
      </c>
      <c r="E603" s="296">
        <v>42736</v>
      </c>
      <c r="F603" s="296">
        <v>43100</v>
      </c>
      <c r="G603" s="297">
        <v>60</v>
      </c>
      <c r="H603" s="298">
        <v>9</v>
      </c>
      <c r="I603" s="298">
        <v>15</v>
      </c>
      <c r="J603" s="298">
        <v>24</v>
      </c>
      <c r="K603" s="298">
        <v>12</v>
      </c>
      <c r="L603" s="298">
        <v>110</v>
      </c>
    </row>
    <row r="604" spans="1:12">
      <c r="A604" s="294" t="s">
        <v>1856</v>
      </c>
      <c r="B604" s="294" t="s">
        <v>698</v>
      </c>
      <c r="C604" s="294" t="s">
        <v>709</v>
      </c>
      <c r="D604" s="295" t="s">
        <v>1231</v>
      </c>
      <c r="E604" s="296">
        <v>42736</v>
      </c>
      <c r="F604" s="296">
        <v>43100</v>
      </c>
      <c r="G604" s="297">
        <v>108</v>
      </c>
      <c r="H604" s="298">
        <v>16</v>
      </c>
      <c r="I604" s="298">
        <v>27</v>
      </c>
      <c r="J604" s="298">
        <v>43</v>
      </c>
      <c r="K604" s="298">
        <v>22</v>
      </c>
      <c r="L604" s="298">
        <v>163</v>
      </c>
    </row>
    <row r="605" spans="1:12">
      <c r="A605" s="294" t="s">
        <v>1857</v>
      </c>
      <c r="B605" s="294" t="s">
        <v>698</v>
      </c>
      <c r="C605" s="294" t="s">
        <v>710</v>
      </c>
      <c r="D605" s="295" t="s">
        <v>1231</v>
      </c>
      <c r="E605" s="296">
        <v>42736</v>
      </c>
      <c r="F605" s="296">
        <v>43100</v>
      </c>
      <c r="G605" s="297">
        <v>73</v>
      </c>
      <c r="H605" s="298">
        <v>10</v>
      </c>
      <c r="I605" s="298">
        <v>18</v>
      </c>
      <c r="J605" s="298">
        <v>29</v>
      </c>
      <c r="K605" s="298">
        <v>16</v>
      </c>
      <c r="L605" s="298">
        <v>143</v>
      </c>
    </row>
    <row r="606" spans="1:12">
      <c r="A606" s="294" t="s">
        <v>1858</v>
      </c>
      <c r="B606" s="294" t="s">
        <v>698</v>
      </c>
      <c r="C606" s="294" t="s">
        <v>711</v>
      </c>
      <c r="D606" s="295" t="s">
        <v>1231</v>
      </c>
      <c r="E606" s="296">
        <v>42736</v>
      </c>
      <c r="F606" s="296">
        <v>43100</v>
      </c>
      <c r="G606" s="297">
        <v>59</v>
      </c>
      <c r="H606" s="298">
        <v>8</v>
      </c>
      <c r="I606" s="298">
        <v>14</v>
      </c>
      <c r="J606" s="298">
        <v>23</v>
      </c>
      <c r="K606" s="298">
        <v>14</v>
      </c>
      <c r="L606" s="298">
        <v>65</v>
      </c>
    </row>
    <row r="607" spans="1:12">
      <c r="A607" s="294" t="s">
        <v>1859</v>
      </c>
      <c r="B607" s="294" t="s">
        <v>698</v>
      </c>
      <c r="C607" s="294" t="s">
        <v>712</v>
      </c>
      <c r="D607" s="295" t="s">
        <v>1231</v>
      </c>
      <c r="E607" s="296">
        <v>42736</v>
      </c>
      <c r="F607" s="296">
        <v>43100</v>
      </c>
      <c r="G607" s="297">
        <v>67</v>
      </c>
      <c r="H607" s="298">
        <v>10</v>
      </c>
      <c r="I607" s="298">
        <v>16</v>
      </c>
      <c r="J607" s="298">
        <v>26</v>
      </c>
      <c r="K607" s="298">
        <v>15</v>
      </c>
      <c r="L607" s="298">
        <v>211</v>
      </c>
    </row>
    <row r="608" spans="1:12">
      <c r="A608" s="294" t="s">
        <v>1860</v>
      </c>
      <c r="B608" s="294" t="s">
        <v>698</v>
      </c>
      <c r="C608" s="294" t="s">
        <v>713</v>
      </c>
      <c r="D608" s="295" t="s">
        <v>1231</v>
      </c>
      <c r="E608" s="296">
        <v>42736</v>
      </c>
      <c r="F608" s="296">
        <v>43100</v>
      </c>
      <c r="G608" s="297">
        <v>48</v>
      </c>
      <c r="H608" s="298">
        <v>7</v>
      </c>
      <c r="I608" s="298">
        <v>12</v>
      </c>
      <c r="J608" s="298">
        <v>19</v>
      </c>
      <c r="K608" s="298">
        <v>10</v>
      </c>
      <c r="L608" s="298">
        <v>84</v>
      </c>
    </row>
    <row r="609" spans="1:12">
      <c r="A609" s="294" t="s">
        <v>1861</v>
      </c>
      <c r="B609" s="294" t="s">
        <v>698</v>
      </c>
      <c r="C609" s="294" t="s">
        <v>714</v>
      </c>
      <c r="D609" s="295" t="s">
        <v>1231</v>
      </c>
      <c r="E609" s="296">
        <v>42736</v>
      </c>
      <c r="F609" s="296">
        <v>43100</v>
      </c>
      <c r="G609" s="297">
        <v>108</v>
      </c>
      <c r="H609" s="298">
        <v>16</v>
      </c>
      <c r="I609" s="298">
        <v>27</v>
      </c>
      <c r="J609" s="298">
        <v>43</v>
      </c>
      <c r="K609" s="298">
        <v>22</v>
      </c>
      <c r="L609" s="298">
        <v>230</v>
      </c>
    </row>
    <row r="610" spans="1:12">
      <c r="A610" s="294" t="s">
        <v>1862</v>
      </c>
      <c r="B610" s="294" t="s">
        <v>698</v>
      </c>
      <c r="C610" s="294" t="s">
        <v>715</v>
      </c>
      <c r="D610" s="295" t="s">
        <v>1231</v>
      </c>
      <c r="E610" s="296">
        <v>42736</v>
      </c>
      <c r="F610" s="296">
        <v>43100</v>
      </c>
      <c r="G610" s="297">
        <v>67</v>
      </c>
      <c r="H610" s="298">
        <v>10</v>
      </c>
      <c r="I610" s="298">
        <v>16</v>
      </c>
      <c r="J610" s="298">
        <v>26</v>
      </c>
      <c r="K610" s="298">
        <v>15</v>
      </c>
      <c r="L610" s="298">
        <v>119</v>
      </c>
    </row>
    <row r="611" spans="1:12">
      <c r="A611" s="294" t="s">
        <v>1863</v>
      </c>
      <c r="B611" s="294" t="s">
        <v>698</v>
      </c>
      <c r="C611" s="294" t="s">
        <v>716</v>
      </c>
      <c r="D611" s="295" t="s">
        <v>1231</v>
      </c>
      <c r="E611" s="296">
        <v>42736</v>
      </c>
      <c r="F611" s="296">
        <v>43100</v>
      </c>
      <c r="G611" s="297">
        <v>100</v>
      </c>
      <c r="H611" s="298">
        <v>15</v>
      </c>
      <c r="I611" s="298">
        <v>25</v>
      </c>
      <c r="J611" s="298">
        <v>40</v>
      </c>
      <c r="K611" s="298">
        <v>20</v>
      </c>
      <c r="L611" s="298">
        <v>131</v>
      </c>
    </row>
    <row r="612" spans="1:12">
      <c r="A612" s="294" t="s">
        <v>1864</v>
      </c>
      <c r="B612" s="294" t="s">
        <v>698</v>
      </c>
      <c r="C612" s="294" t="s">
        <v>717</v>
      </c>
      <c r="D612" s="295" t="s">
        <v>1231</v>
      </c>
      <c r="E612" s="296">
        <v>42736</v>
      </c>
      <c r="F612" s="296">
        <v>43100</v>
      </c>
      <c r="G612" s="297">
        <v>60</v>
      </c>
      <c r="H612" s="298">
        <v>9</v>
      </c>
      <c r="I612" s="298">
        <v>15</v>
      </c>
      <c r="J612" s="298">
        <v>24</v>
      </c>
      <c r="K612" s="298">
        <v>12</v>
      </c>
      <c r="L612" s="298">
        <v>122</v>
      </c>
    </row>
    <row r="613" spans="1:12">
      <c r="A613" s="294" t="s">
        <v>1865</v>
      </c>
      <c r="B613" s="294" t="s">
        <v>698</v>
      </c>
      <c r="C613" s="294" t="s">
        <v>718</v>
      </c>
      <c r="D613" s="295" t="s">
        <v>1231</v>
      </c>
      <c r="E613" s="296">
        <v>42736</v>
      </c>
      <c r="F613" s="296">
        <v>43100</v>
      </c>
      <c r="G613" s="297">
        <v>40</v>
      </c>
      <c r="H613" s="298">
        <v>6</v>
      </c>
      <c r="I613" s="298">
        <v>10</v>
      </c>
      <c r="J613" s="298">
        <v>16</v>
      </c>
      <c r="K613" s="298">
        <v>8</v>
      </c>
      <c r="L613" s="298">
        <v>79</v>
      </c>
    </row>
    <row r="614" spans="1:12">
      <c r="A614" s="294" t="s">
        <v>1866</v>
      </c>
      <c r="B614" s="294" t="s">
        <v>698</v>
      </c>
      <c r="C614" s="294" t="s">
        <v>719</v>
      </c>
      <c r="D614" s="295" t="s">
        <v>1231</v>
      </c>
      <c r="E614" s="296">
        <v>42736</v>
      </c>
      <c r="F614" s="296">
        <v>43100</v>
      </c>
      <c r="G614" s="297">
        <v>78</v>
      </c>
      <c r="H614" s="298">
        <v>11</v>
      </c>
      <c r="I614" s="298">
        <v>19</v>
      </c>
      <c r="J614" s="298">
        <v>31</v>
      </c>
      <c r="K614" s="298">
        <v>17</v>
      </c>
      <c r="L614" s="298">
        <v>192</v>
      </c>
    </row>
    <row r="615" spans="1:12">
      <c r="A615" s="294" t="s">
        <v>1867</v>
      </c>
      <c r="B615" s="294" t="s">
        <v>720</v>
      </c>
      <c r="C615" s="294" t="s">
        <v>1230</v>
      </c>
      <c r="D615" s="295" t="s">
        <v>1231</v>
      </c>
      <c r="E615" s="296">
        <v>42736</v>
      </c>
      <c r="F615" s="296">
        <v>43100</v>
      </c>
      <c r="G615" s="297">
        <v>35</v>
      </c>
      <c r="H615" s="298">
        <v>5</v>
      </c>
      <c r="I615" s="298">
        <v>8</v>
      </c>
      <c r="J615" s="298">
        <v>14</v>
      </c>
      <c r="K615" s="298">
        <v>8</v>
      </c>
      <c r="L615" s="298">
        <v>56</v>
      </c>
    </row>
    <row r="616" spans="1:12">
      <c r="A616" s="294" t="s">
        <v>1868</v>
      </c>
      <c r="B616" s="294" t="s">
        <v>720</v>
      </c>
      <c r="C616" s="294" t="s">
        <v>721</v>
      </c>
      <c r="D616" s="295" t="s">
        <v>1231</v>
      </c>
      <c r="E616" s="296">
        <v>42736</v>
      </c>
      <c r="F616" s="296">
        <v>43100</v>
      </c>
      <c r="G616" s="297">
        <v>52</v>
      </c>
      <c r="H616" s="298">
        <v>7</v>
      </c>
      <c r="I616" s="298">
        <v>13</v>
      </c>
      <c r="J616" s="298">
        <v>20</v>
      </c>
      <c r="K616" s="298">
        <v>12</v>
      </c>
      <c r="L616" s="298">
        <v>104</v>
      </c>
    </row>
    <row r="617" spans="1:12">
      <c r="A617" s="294" t="s">
        <v>1869</v>
      </c>
      <c r="B617" s="294" t="s">
        <v>722</v>
      </c>
      <c r="C617" s="294" t="s">
        <v>1230</v>
      </c>
      <c r="D617" s="295" t="s">
        <v>1231</v>
      </c>
      <c r="E617" s="296">
        <v>42736</v>
      </c>
      <c r="F617" s="296">
        <v>43100</v>
      </c>
      <c r="G617" s="297">
        <v>79</v>
      </c>
      <c r="H617" s="298">
        <v>11</v>
      </c>
      <c r="I617" s="298">
        <v>19</v>
      </c>
      <c r="J617" s="298">
        <v>31</v>
      </c>
      <c r="K617" s="298">
        <v>18</v>
      </c>
      <c r="L617" s="298">
        <v>327</v>
      </c>
    </row>
    <row r="618" spans="1:12">
      <c r="A618" s="294" t="s">
        <v>1870</v>
      </c>
      <c r="B618" s="294" t="s">
        <v>722</v>
      </c>
      <c r="C618" s="294" t="s">
        <v>723</v>
      </c>
      <c r="D618" s="295" t="s">
        <v>1231</v>
      </c>
      <c r="E618" s="296">
        <v>42736</v>
      </c>
      <c r="F618" s="296">
        <v>43100</v>
      </c>
      <c r="G618" s="297">
        <v>79</v>
      </c>
      <c r="H618" s="298">
        <v>11</v>
      </c>
      <c r="I618" s="298">
        <v>19</v>
      </c>
      <c r="J618" s="298">
        <v>31</v>
      </c>
      <c r="K618" s="298">
        <v>18</v>
      </c>
      <c r="L618" s="298">
        <v>327</v>
      </c>
    </row>
    <row r="619" spans="1:12">
      <c r="A619" s="294" t="s">
        <v>1871</v>
      </c>
      <c r="B619" s="294" t="s">
        <v>724</v>
      </c>
      <c r="C619" s="294" t="s">
        <v>1230</v>
      </c>
      <c r="D619" s="295" t="s">
        <v>1231</v>
      </c>
      <c r="E619" s="296">
        <v>42736</v>
      </c>
      <c r="F619" s="296">
        <v>43100</v>
      </c>
      <c r="G619" s="297">
        <v>40</v>
      </c>
      <c r="H619" s="298">
        <v>6</v>
      </c>
      <c r="I619" s="298">
        <v>10</v>
      </c>
      <c r="J619" s="298">
        <v>16</v>
      </c>
      <c r="K619" s="298">
        <v>8</v>
      </c>
      <c r="L619" s="298">
        <v>75</v>
      </c>
    </row>
    <row r="620" spans="1:12">
      <c r="A620" s="294" t="s">
        <v>1872</v>
      </c>
      <c r="B620" s="294" t="s">
        <v>724</v>
      </c>
      <c r="C620" s="294" t="s">
        <v>725</v>
      </c>
      <c r="D620" s="295" t="s">
        <v>1231</v>
      </c>
      <c r="E620" s="296">
        <v>42736</v>
      </c>
      <c r="F620" s="296">
        <v>43100</v>
      </c>
      <c r="G620" s="297">
        <v>66</v>
      </c>
      <c r="H620" s="298">
        <v>9</v>
      </c>
      <c r="I620" s="298">
        <v>16</v>
      </c>
      <c r="J620" s="298">
        <v>26</v>
      </c>
      <c r="K620" s="298">
        <v>15</v>
      </c>
      <c r="L620" s="298">
        <v>224</v>
      </c>
    </row>
    <row r="621" spans="1:12">
      <c r="A621" s="294" t="s">
        <v>1873</v>
      </c>
      <c r="B621" s="294" t="s">
        <v>724</v>
      </c>
      <c r="C621" s="294" t="s">
        <v>726</v>
      </c>
      <c r="D621" s="295" t="s">
        <v>1231</v>
      </c>
      <c r="E621" s="296">
        <v>42736</v>
      </c>
      <c r="F621" s="296">
        <v>43100</v>
      </c>
      <c r="G621" s="297">
        <v>47</v>
      </c>
      <c r="H621" s="298">
        <v>7</v>
      </c>
      <c r="I621" s="298">
        <v>11</v>
      </c>
      <c r="J621" s="298">
        <v>18</v>
      </c>
      <c r="K621" s="298">
        <v>11</v>
      </c>
      <c r="L621" s="298">
        <v>130</v>
      </c>
    </row>
    <row r="622" spans="1:12">
      <c r="A622" s="294" t="s">
        <v>1874</v>
      </c>
      <c r="B622" s="294" t="s">
        <v>727</v>
      </c>
      <c r="C622" s="294" t="s">
        <v>1230</v>
      </c>
      <c r="D622" s="295" t="s">
        <v>1231</v>
      </c>
      <c r="E622" s="296">
        <v>42736</v>
      </c>
      <c r="F622" s="296">
        <v>43100</v>
      </c>
      <c r="G622" s="297">
        <v>61</v>
      </c>
      <c r="H622" s="298">
        <v>9</v>
      </c>
      <c r="I622" s="298">
        <v>15</v>
      </c>
      <c r="J622" s="298">
        <v>24</v>
      </c>
      <c r="K622" s="298">
        <v>13</v>
      </c>
      <c r="L622" s="298">
        <v>110</v>
      </c>
    </row>
    <row r="623" spans="1:12">
      <c r="A623" s="294" t="s">
        <v>1875</v>
      </c>
      <c r="B623" s="294" t="s">
        <v>727</v>
      </c>
      <c r="C623" s="294" t="s">
        <v>728</v>
      </c>
      <c r="D623" s="295" t="s">
        <v>1231</v>
      </c>
      <c r="E623" s="296">
        <v>42736</v>
      </c>
      <c r="F623" s="296">
        <v>43100</v>
      </c>
      <c r="G623" s="297">
        <v>67</v>
      </c>
      <c r="H623" s="298">
        <v>10</v>
      </c>
      <c r="I623" s="298">
        <v>16</v>
      </c>
      <c r="J623" s="298">
        <v>26</v>
      </c>
      <c r="K623" s="298">
        <v>15</v>
      </c>
      <c r="L623" s="298">
        <v>184</v>
      </c>
    </row>
    <row r="624" spans="1:12">
      <c r="A624" s="294" t="s">
        <v>1876</v>
      </c>
      <c r="B624" s="294" t="s">
        <v>727</v>
      </c>
      <c r="C624" s="294" t="s">
        <v>729</v>
      </c>
      <c r="D624" s="295" t="s">
        <v>1231</v>
      </c>
      <c r="E624" s="296">
        <v>42736</v>
      </c>
      <c r="F624" s="296">
        <v>43100</v>
      </c>
      <c r="G624" s="297">
        <v>69</v>
      </c>
      <c r="H624" s="298">
        <v>10</v>
      </c>
      <c r="I624" s="298">
        <v>17</v>
      </c>
      <c r="J624" s="298">
        <v>27</v>
      </c>
      <c r="K624" s="298">
        <v>15</v>
      </c>
      <c r="L624" s="298">
        <v>120</v>
      </c>
    </row>
    <row r="625" spans="1:12">
      <c r="A625" s="294" t="s">
        <v>1877</v>
      </c>
      <c r="B625" s="294" t="s">
        <v>730</v>
      </c>
      <c r="C625" s="294" t="s">
        <v>1230</v>
      </c>
      <c r="D625" s="295" t="s">
        <v>1231</v>
      </c>
      <c r="E625" s="296">
        <v>42736</v>
      </c>
      <c r="F625" s="296">
        <v>43100</v>
      </c>
      <c r="G625" s="297">
        <v>60</v>
      </c>
      <c r="H625" s="298">
        <v>9</v>
      </c>
      <c r="I625" s="298">
        <v>15</v>
      </c>
      <c r="J625" s="298">
        <v>24</v>
      </c>
      <c r="K625" s="298">
        <v>12</v>
      </c>
      <c r="L625" s="298">
        <v>82</v>
      </c>
    </row>
    <row r="626" spans="1:12">
      <c r="A626" s="294" t="s">
        <v>1878</v>
      </c>
      <c r="B626" s="294" t="s">
        <v>730</v>
      </c>
      <c r="C626" s="294" t="s">
        <v>731</v>
      </c>
      <c r="D626" s="295" t="s">
        <v>1231</v>
      </c>
      <c r="E626" s="296">
        <v>42736</v>
      </c>
      <c r="F626" s="296">
        <v>43100</v>
      </c>
      <c r="G626" s="297">
        <v>85</v>
      </c>
      <c r="H626" s="298">
        <v>12</v>
      </c>
      <c r="I626" s="298">
        <v>21</v>
      </c>
      <c r="J626" s="298">
        <v>34</v>
      </c>
      <c r="K626" s="298">
        <v>18</v>
      </c>
      <c r="L626" s="298">
        <v>180</v>
      </c>
    </row>
    <row r="627" spans="1:12">
      <c r="A627" s="294" t="s">
        <v>1879</v>
      </c>
      <c r="B627" s="294" t="s">
        <v>732</v>
      </c>
      <c r="C627" s="294" t="s">
        <v>1230</v>
      </c>
      <c r="D627" s="295" t="s">
        <v>1231</v>
      </c>
      <c r="E627" s="296">
        <v>42736</v>
      </c>
      <c r="F627" s="296">
        <v>43100</v>
      </c>
      <c r="G627" s="297">
        <v>57</v>
      </c>
      <c r="H627" s="298">
        <v>8</v>
      </c>
      <c r="I627" s="298">
        <v>14</v>
      </c>
      <c r="J627" s="298">
        <v>22</v>
      </c>
      <c r="K627" s="298">
        <v>13</v>
      </c>
      <c r="L627" s="298">
        <v>135</v>
      </c>
    </row>
    <row r="628" spans="1:12">
      <c r="A628" s="294" t="s">
        <v>1880</v>
      </c>
      <c r="B628" s="294" t="s">
        <v>732</v>
      </c>
      <c r="C628" s="294" t="s">
        <v>733</v>
      </c>
      <c r="D628" s="295" t="s">
        <v>1231</v>
      </c>
      <c r="E628" s="296">
        <v>42736</v>
      </c>
      <c r="F628" s="296">
        <v>43100</v>
      </c>
      <c r="G628" s="297">
        <v>57</v>
      </c>
      <c r="H628" s="298">
        <v>8</v>
      </c>
      <c r="I628" s="298">
        <v>14</v>
      </c>
      <c r="J628" s="298">
        <v>22</v>
      </c>
      <c r="K628" s="298">
        <v>13</v>
      </c>
      <c r="L628" s="298">
        <v>135</v>
      </c>
    </row>
    <row r="629" spans="1:12">
      <c r="A629" s="294" t="s">
        <v>1881</v>
      </c>
      <c r="B629" s="294" t="s">
        <v>734</v>
      </c>
      <c r="C629" s="294" t="s">
        <v>1230</v>
      </c>
      <c r="D629" s="295" t="s">
        <v>1231</v>
      </c>
      <c r="E629" s="296">
        <v>42736</v>
      </c>
      <c r="F629" s="296">
        <v>43100</v>
      </c>
      <c r="G629" s="297">
        <v>65</v>
      </c>
      <c r="H629" s="298">
        <v>9</v>
      </c>
      <c r="I629" s="298">
        <v>16</v>
      </c>
      <c r="J629" s="298">
        <v>26</v>
      </c>
      <c r="K629" s="298">
        <v>14</v>
      </c>
      <c r="L629" s="298">
        <v>108</v>
      </c>
    </row>
    <row r="630" spans="1:12">
      <c r="A630" s="294" t="s">
        <v>1882</v>
      </c>
      <c r="B630" s="294" t="s">
        <v>734</v>
      </c>
      <c r="C630" s="294" t="s">
        <v>735</v>
      </c>
      <c r="D630" s="295" t="s">
        <v>1231</v>
      </c>
      <c r="E630" s="296">
        <v>42736</v>
      </c>
      <c r="F630" s="296">
        <v>43100</v>
      </c>
      <c r="G630" s="297">
        <v>56</v>
      </c>
      <c r="H630" s="298">
        <v>8</v>
      </c>
      <c r="I630" s="298">
        <v>14</v>
      </c>
      <c r="J630" s="298">
        <v>22</v>
      </c>
      <c r="K630" s="298">
        <v>12</v>
      </c>
      <c r="L630" s="298">
        <v>141</v>
      </c>
    </row>
    <row r="631" spans="1:12">
      <c r="A631" s="294" t="s">
        <v>1883</v>
      </c>
      <c r="B631" s="294" t="s">
        <v>736</v>
      </c>
      <c r="C631" s="294" t="s">
        <v>1230</v>
      </c>
      <c r="D631" s="295" t="s">
        <v>1231</v>
      </c>
      <c r="E631" s="296">
        <v>42736</v>
      </c>
      <c r="F631" s="296">
        <v>43100</v>
      </c>
      <c r="G631" s="297">
        <v>35</v>
      </c>
      <c r="H631" s="298">
        <v>5</v>
      </c>
      <c r="I631" s="298">
        <v>8</v>
      </c>
      <c r="J631" s="298">
        <v>14</v>
      </c>
      <c r="K631" s="298">
        <v>8</v>
      </c>
      <c r="L631" s="298">
        <v>70</v>
      </c>
    </row>
    <row r="632" spans="1:12">
      <c r="A632" s="294" t="s">
        <v>1884</v>
      </c>
      <c r="B632" s="294" t="s">
        <v>736</v>
      </c>
      <c r="C632" s="294" t="s">
        <v>737</v>
      </c>
      <c r="D632" s="295" t="s">
        <v>1231</v>
      </c>
      <c r="E632" s="296">
        <v>42736</v>
      </c>
      <c r="F632" s="296">
        <v>43100</v>
      </c>
      <c r="G632" s="297">
        <v>72</v>
      </c>
      <c r="H632" s="298">
        <v>10</v>
      </c>
      <c r="I632" s="298">
        <v>18</v>
      </c>
      <c r="J632" s="298">
        <v>28</v>
      </c>
      <c r="K632" s="298">
        <v>16</v>
      </c>
      <c r="L632" s="298">
        <v>200</v>
      </c>
    </row>
    <row r="633" spans="1:12">
      <c r="A633" s="294" t="s">
        <v>1885</v>
      </c>
      <c r="B633" s="294" t="s">
        <v>738</v>
      </c>
      <c r="C633" s="294" t="s">
        <v>1230</v>
      </c>
      <c r="D633" s="295" t="s">
        <v>1231</v>
      </c>
      <c r="E633" s="296">
        <v>42736</v>
      </c>
      <c r="F633" s="296">
        <v>43100</v>
      </c>
      <c r="G633" s="297">
        <v>60</v>
      </c>
      <c r="H633" s="298">
        <v>9</v>
      </c>
      <c r="I633" s="298">
        <v>15</v>
      </c>
      <c r="J633" s="298">
        <v>24</v>
      </c>
      <c r="K633" s="298">
        <v>12</v>
      </c>
      <c r="L633" s="298">
        <v>81</v>
      </c>
    </row>
    <row r="634" spans="1:12">
      <c r="A634" s="294" t="s">
        <v>1886</v>
      </c>
      <c r="B634" s="294" t="s">
        <v>738</v>
      </c>
      <c r="C634" s="294" t="s">
        <v>739</v>
      </c>
      <c r="D634" s="295" t="s">
        <v>1231</v>
      </c>
      <c r="E634" s="296">
        <v>42736</v>
      </c>
      <c r="F634" s="296">
        <v>43100</v>
      </c>
      <c r="G634" s="297">
        <v>60</v>
      </c>
      <c r="H634" s="298">
        <v>9</v>
      </c>
      <c r="I634" s="298">
        <v>15</v>
      </c>
      <c r="J634" s="298">
        <v>24</v>
      </c>
      <c r="K634" s="298">
        <v>12</v>
      </c>
      <c r="L634" s="298">
        <v>117</v>
      </c>
    </row>
    <row r="635" spans="1:12">
      <c r="A635" s="294" t="s">
        <v>1887</v>
      </c>
      <c r="B635" s="294" t="s">
        <v>738</v>
      </c>
      <c r="C635" s="294" t="s">
        <v>740</v>
      </c>
      <c r="D635" s="295" t="s">
        <v>1231</v>
      </c>
      <c r="E635" s="296">
        <v>42736</v>
      </c>
      <c r="F635" s="296">
        <v>43100</v>
      </c>
      <c r="G635" s="297">
        <v>60</v>
      </c>
      <c r="H635" s="298">
        <v>9</v>
      </c>
      <c r="I635" s="298">
        <v>15</v>
      </c>
      <c r="J635" s="298">
        <v>24</v>
      </c>
      <c r="K635" s="298">
        <v>12</v>
      </c>
      <c r="L635" s="298">
        <v>117</v>
      </c>
    </row>
    <row r="636" spans="1:12">
      <c r="A636" s="294" t="s">
        <v>1888</v>
      </c>
      <c r="B636" s="294" t="s">
        <v>738</v>
      </c>
      <c r="C636" s="294" t="s">
        <v>741</v>
      </c>
      <c r="D636" s="295" t="s">
        <v>1231</v>
      </c>
      <c r="E636" s="296">
        <v>42736</v>
      </c>
      <c r="F636" s="296">
        <v>43100</v>
      </c>
      <c r="G636" s="297">
        <v>60</v>
      </c>
      <c r="H636" s="298">
        <v>9</v>
      </c>
      <c r="I636" s="298">
        <v>15</v>
      </c>
      <c r="J636" s="298">
        <v>24</v>
      </c>
      <c r="K636" s="298">
        <v>12</v>
      </c>
      <c r="L636" s="298">
        <v>117</v>
      </c>
    </row>
    <row r="637" spans="1:12">
      <c r="A637" s="294" t="s">
        <v>1889</v>
      </c>
      <c r="B637" s="294" t="s">
        <v>738</v>
      </c>
      <c r="C637" s="294" t="s">
        <v>742</v>
      </c>
      <c r="D637" s="295" t="s">
        <v>1231</v>
      </c>
      <c r="E637" s="296">
        <v>42736</v>
      </c>
      <c r="F637" s="296">
        <v>43100</v>
      </c>
      <c r="G637" s="297">
        <v>16</v>
      </c>
      <c r="H637" s="298">
        <v>2</v>
      </c>
      <c r="I637" s="298">
        <v>4</v>
      </c>
      <c r="J637" s="298">
        <v>6</v>
      </c>
      <c r="K637" s="298">
        <v>4</v>
      </c>
      <c r="L637" s="298">
        <v>0</v>
      </c>
    </row>
    <row r="638" spans="1:12">
      <c r="A638" s="294" t="s">
        <v>1890</v>
      </c>
      <c r="B638" s="294" t="s">
        <v>743</v>
      </c>
      <c r="C638" s="294" t="s">
        <v>744</v>
      </c>
      <c r="D638" s="295" t="s">
        <v>1231</v>
      </c>
      <c r="E638" s="296">
        <v>42736</v>
      </c>
      <c r="F638" s="296">
        <v>43100</v>
      </c>
      <c r="G638" s="297">
        <v>123</v>
      </c>
      <c r="H638" s="298">
        <v>18</v>
      </c>
      <c r="I638" s="298">
        <v>30</v>
      </c>
      <c r="J638" s="298">
        <v>49</v>
      </c>
      <c r="K638" s="298">
        <v>26</v>
      </c>
      <c r="L638" s="298">
        <v>245</v>
      </c>
    </row>
    <row r="639" spans="1:12">
      <c r="A639" s="294" t="s">
        <v>1891</v>
      </c>
      <c r="B639" s="294" t="s">
        <v>745</v>
      </c>
      <c r="C639" s="294" t="s">
        <v>1230</v>
      </c>
      <c r="D639" s="295" t="s">
        <v>1231</v>
      </c>
      <c r="E639" s="296">
        <v>42736</v>
      </c>
      <c r="F639" s="296">
        <v>43100</v>
      </c>
      <c r="G639" s="297">
        <v>69</v>
      </c>
      <c r="H639" s="298">
        <v>10</v>
      </c>
      <c r="I639" s="298">
        <v>17</v>
      </c>
      <c r="J639" s="298">
        <v>27</v>
      </c>
      <c r="K639" s="298">
        <v>15</v>
      </c>
      <c r="L639" s="298">
        <v>130</v>
      </c>
    </row>
    <row r="640" spans="1:12">
      <c r="A640" s="294" t="s">
        <v>1892</v>
      </c>
      <c r="B640" s="294" t="s">
        <v>745</v>
      </c>
      <c r="C640" s="294" t="s">
        <v>746</v>
      </c>
      <c r="D640" s="295" t="s">
        <v>1231</v>
      </c>
      <c r="E640" s="296">
        <v>42887</v>
      </c>
      <c r="F640" s="296">
        <v>43008</v>
      </c>
      <c r="G640" s="297">
        <v>84</v>
      </c>
      <c r="H640" s="298">
        <v>12</v>
      </c>
      <c r="I640" s="298">
        <v>21</v>
      </c>
      <c r="J640" s="298">
        <v>33</v>
      </c>
      <c r="K640" s="298">
        <v>18</v>
      </c>
      <c r="L640" s="298">
        <v>200</v>
      </c>
    </row>
    <row r="641" spans="1:12">
      <c r="A641" s="294" t="s">
        <v>1893</v>
      </c>
      <c r="B641" s="294" t="s">
        <v>745</v>
      </c>
      <c r="C641" s="294" t="s">
        <v>746</v>
      </c>
      <c r="D641" s="295" t="s">
        <v>1232</v>
      </c>
      <c r="E641" s="296">
        <v>43009</v>
      </c>
      <c r="F641" s="296">
        <v>42886</v>
      </c>
      <c r="G641" s="297">
        <v>81</v>
      </c>
      <c r="H641" s="298">
        <v>12</v>
      </c>
      <c r="I641" s="298">
        <v>20</v>
      </c>
      <c r="J641" s="298">
        <v>32</v>
      </c>
      <c r="K641" s="298">
        <v>17</v>
      </c>
      <c r="L641" s="298">
        <v>160</v>
      </c>
    </row>
    <row r="642" spans="1:12">
      <c r="A642" s="294" t="s">
        <v>1894</v>
      </c>
      <c r="B642" s="294" t="s">
        <v>745</v>
      </c>
      <c r="C642" s="294" t="s">
        <v>747</v>
      </c>
      <c r="D642" s="295" t="s">
        <v>1231</v>
      </c>
      <c r="E642" s="296">
        <v>42736</v>
      </c>
      <c r="F642" s="296">
        <v>43100</v>
      </c>
      <c r="G642" s="297">
        <v>95</v>
      </c>
      <c r="H642" s="298">
        <v>14</v>
      </c>
      <c r="I642" s="298">
        <v>23</v>
      </c>
      <c r="J642" s="298">
        <v>38</v>
      </c>
      <c r="K642" s="298">
        <v>20</v>
      </c>
      <c r="L642" s="298">
        <v>200</v>
      </c>
    </row>
    <row r="643" spans="1:12">
      <c r="A643" s="294" t="s">
        <v>1895</v>
      </c>
      <c r="B643" s="294" t="s">
        <v>748</v>
      </c>
      <c r="C643" s="294" t="s">
        <v>749</v>
      </c>
      <c r="D643" s="295" t="s">
        <v>1231</v>
      </c>
      <c r="E643" s="296">
        <v>42736</v>
      </c>
      <c r="F643" s="296">
        <v>43100</v>
      </c>
      <c r="G643" s="297">
        <v>98</v>
      </c>
      <c r="H643" s="298">
        <v>14</v>
      </c>
      <c r="I643" s="298">
        <v>24</v>
      </c>
      <c r="J643" s="298">
        <v>39</v>
      </c>
      <c r="K643" s="298">
        <v>21</v>
      </c>
      <c r="L643" s="298">
        <v>293</v>
      </c>
    </row>
    <row r="644" spans="1:12">
      <c r="A644" s="294" t="s">
        <v>1896</v>
      </c>
      <c r="B644" s="294" t="s">
        <v>750</v>
      </c>
      <c r="C644" s="294" t="s">
        <v>751</v>
      </c>
      <c r="D644" s="295" t="s">
        <v>1231</v>
      </c>
      <c r="E644" s="296">
        <v>42736</v>
      </c>
      <c r="F644" s="296">
        <v>43100</v>
      </c>
      <c r="G644" s="297">
        <v>90</v>
      </c>
      <c r="H644" s="298">
        <v>13</v>
      </c>
      <c r="I644" s="298">
        <v>22</v>
      </c>
      <c r="J644" s="298">
        <v>36</v>
      </c>
      <c r="K644" s="298">
        <v>19</v>
      </c>
      <c r="L644" s="298">
        <v>321</v>
      </c>
    </row>
    <row r="645" spans="1:12">
      <c r="A645" s="294" t="s">
        <v>1897</v>
      </c>
      <c r="B645" s="294" t="s">
        <v>752</v>
      </c>
      <c r="C645" s="294" t="s">
        <v>1230</v>
      </c>
      <c r="D645" s="295" t="s">
        <v>1231</v>
      </c>
      <c r="E645" s="296">
        <v>42736</v>
      </c>
      <c r="F645" s="296">
        <v>43100</v>
      </c>
      <c r="G645" s="297">
        <v>69</v>
      </c>
      <c r="H645" s="298">
        <v>10</v>
      </c>
      <c r="I645" s="298">
        <v>17</v>
      </c>
      <c r="J645" s="298">
        <v>27</v>
      </c>
      <c r="K645" s="298">
        <v>15</v>
      </c>
      <c r="L645" s="298">
        <v>89</v>
      </c>
    </row>
    <row r="646" spans="1:12">
      <c r="A646" s="294" t="s">
        <v>1898</v>
      </c>
      <c r="B646" s="294" t="s">
        <v>752</v>
      </c>
      <c r="C646" s="294" t="s">
        <v>753</v>
      </c>
      <c r="D646" s="295" t="s">
        <v>1231</v>
      </c>
      <c r="E646" s="296">
        <v>42736</v>
      </c>
      <c r="F646" s="296">
        <v>43100</v>
      </c>
      <c r="G646" s="297">
        <v>69</v>
      </c>
      <c r="H646" s="298">
        <v>10</v>
      </c>
      <c r="I646" s="298">
        <v>17</v>
      </c>
      <c r="J646" s="298">
        <v>27</v>
      </c>
      <c r="K646" s="298">
        <v>15</v>
      </c>
      <c r="L646" s="298">
        <v>89</v>
      </c>
    </row>
    <row r="647" spans="1:12">
      <c r="A647" s="294" t="s">
        <v>1899</v>
      </c>
      <c r="B647" s="294" t="s">
        <v>752</v>
      </c>
      <c r="C647" s="294" t="s">
        <v>754</v>
      </c>
      <c r="D647" s="295" t="s">
        <v>1231</v>
      </c>
      <c r="E647" s="296">
        <v>42736</v>
      </c>
      <c r="F647" s="296">
        <v>43100</v>
      </c>
      <c r="G647" s="297">
        <v>55</v>
      </c>
      <c r="H647" s="298">
        <v>8</v>
      </c>
      <c r="I647" s="298">
        <v>13</v>
      </c>
      <c r="J647" s="298">
        <v>22</v>
      </c>
      <c r="K647" s="298">
        <v>12</v>
      </c>
      <c r="L647" s="298">
        <v>160</v>
      </c>
    </row>
    <row r="648" spans="1:12">
      <c r="A648" s="294" t="s">
        <v>1900</v>
      </c>
      <c r="B648" s="294" t="s">
        <v>755</v>
      </c>
      <c r="C648" s="294" t="s">
        <v>1230</v>
      </c>
      <c r="D648" s="295" t="s">
        <v>1231</v>
      </c>
      <c r="E648" s="296">
        <v>42736</v>
      </c>
      <c r="F648" s="296">
        <v>43100</v>
      </c>
      <c r="G648" s="297">
        <v>41</v>
      </c>
      <c r="H648" s="298">
        <v>6</v>
      </c>
      <c r="I648" s="298">
        <v>10</v>
      </c>
      <c r="J648" s="298">
        <v>16</v>
      </c>
      <c r="K648" s="298">
        <v>9</v>
      </c>
      <c r="L648" s="298">
        <v>113</v>
      </c>
    </row>
    <row r="649" spans="1:12">
      <c r="A649" s="294" t="s">
        <v>1901</v>
      </c>
      <c r="B649" s="294" t="s">
        <v>755</v>
      </c>
      <c r="C649" s="294" t="s">
        <v>756</v>
      </c>
      <c r="D649" s="295" t="s">
        <v>1231</v>
      </c>
      <c r="E649" s="296">
        <v>42736</v>
      </c>
      <c r="F649" s="296">
        <v>43100</v>
      </c>
      <c r="G649" s="297">
        <v>60</v>
      </c>
      <c r="H649" s="298">
        <v>9</v>
      </c>
      <c r="I649" s="298">
        <v>15</v>
      </c>
      <c r="J649" s="298">
        <v>24</v>
      </c>
      <c r="K649" s="298">
        <v>12</v>
      </c>
      <c r="L649" s="298">
        <v>158</v>
      </c>
    </row>
    <row r="650" spans="1:12">
      <c r="A650" s="294" t="s">
        <v>1902</v>
      </c>
      <c r="B650" s="294" t="s">
        <v>755</v>
      </c>
      <c r="C650" s="294" t="s">
        <v>757</v>
      </c>
      <c r="D650" s="295" t="s">
        <v>1231</v>
      </c>
      <c r="E650" s="296">
        <v>42736</v>
      </c>
      <c r="F650" s="296">
        <v>43100</v>
      </c>
      <c r="G650" s="297">
        <v>51</v>
      </c>
      <c r="H650" s="298">
        <v>7</v>
      </c>
      <c r="I650" s="298">
        <v>12</v>
      </c>
      <c r="J650" s="298">
        <v>20</v>
      </c>
      <c r="K650" s="298">
        <v>12</v>
      </c>
      <c r="L650" s="298">
        <v>145</v>
      </c>
    </row>
    <row r="651" spans="1:12">
      <c r="A651" s="294" t="s">
        <v>1903</v>
      </c>
      <c r="B651" s="294" t="s">
        <v>758</v>
      </c>
      <c r="C651" s="294" t="s">
        <v>1230</v>
      </c>
      <c r="D651" s="295" t="s">
        <v>1231</v>
      </c>
      <c r="E651" s="296">
        <v>42736</v>
      </c>
      <c r="F651" s="296">
        <v>43100</v>
      </c>
      <c r="G651" s="297">
        <v>67</v>
      </c>
      <c r="H651" s="298">
        <v>10</v>
      </c>
      <c r="I651" s="298">
        <v>16</v>
      </c>
      <c r="J651" s="298">
        <v>26</v>
      </c>
      <c r="K651" s="298">
        <v>15</v>
      </c>
      <c r="L651" s="298">
        <v>117</v>
      </c>
    </row>
    <row r="652" spans="1:12">
      <c r="A652" s="294" t="s">
        <v>1904</v>
      </c>
      <c r="B652" s="294" t="s">
        <v>758</v>
      </c>
      <c r="C652" s="294" t="s">
        <v>759</v>
      </c>
      <c r="D652" s="295" t="s">
        <v>1231</v>
      </c>
      <c r="E652" s="296">
        <v>42736</v>
      </c>
      <c r="F652" s="296">
        <v>43100</v>
      </c>
      <c r="G652" s="297">
        <v>73</v>
      </c>
      <c r="H652" s="298">
        <v>10</v>
      </c>
      <c r="I652" s="298">
        <v>18</v>
      </c>
      <c r="J652" s="298">
        <v>29</v>
      </c>
      <c r="K652" s="298">
        <v>16</v>
      </c>
      <c r="L652" s="298">
        <v>146</v>
      </c>
    </row>
    <row r="653" spans="1:12">
      <c r="A653" s="294" t="s">
        <v>1905</v>
      </c>
      <c r="B653" s="294" t="s">
        <v>758</v>
      </c>
      <c r="C653" s="294" t="s">
        <v>760</v>
      </c>
      <c r="D653" s="295" t="s">
        <v>1231</v>
      </c>
      <c r="E653" s="296">
        <v>42736</v>
      </c>
      <c r="F653" s="296">
        <v>43100</v>
      </c>
      <c r="G653" s="297">
        <v>70</v>
      </c>
      <c r="H653" s="298">
        <v>10</v>
      </c>
      <c r="I653" s="298">
        <v>17</v>
      </c>
      <c r="J653" s="298">
        <v>28</v>
      </c>
      <c r="K653" s="298">
        <v>15</v>
      </c>
      <c r="L653" s="298">
        <v>150</v>
      </c>
    </row>
    <row r="654" spans="1:12">
      <c r="A654" s="294" t="s">
        <v>1906</v>
      </c>
      <c r="B654" s="294" t="s">
        <v>758</v>
      </c>
      <c r="C654" s="294" t="s">
        <v>761</v>
      </c>
      <c r="D654" s="295" t="s">
        <v>1231</v>
      </c>
      <c r="E654" s="296">
        <v>42736</v>
      </c>
      <c r="F654" s="296">
        <v>43100</v>
      </c>
      <c r="G654" s="297">
        <v>67</v>
      </c>
      <c r="H654" s="298">
        <v>10</v>
      </c>
      <c r="I654" s="298">
        <v>16</v>
      </c>
      <c r="J654" s="298">
        <v>26</v>
      </c>
      <c r="K654" s="298">
        <v>15</v>
      </c>
      <c r="L654" s="298">
        <v>117</v>
      </c>
    </row>
    <row r="655" spans="1:12">
      <c r="A655" s="294" t="s">
        <v>1907</v>
      </c>
      <c r="B655" s="294" t="s">
        <v>758</v>
      </c>
      <c r="C655" s="294" t="s">
        <v>762</v>
      </c>
      <c r="D655" s="295" t="s">
        <v>1231</v>
      </c>
      <c r="E655" s="296">
        <v>42736</v>
      </c>
      <c r="F655" s="296">
        <v>43100</v>
      </c>
      <c r="G655" s="297">
        <v>86</v>
      </c>
      <c r="H655" s="298">
        <v>12</v>
      </c>
      <c r="I655" s="298">
        <v>21</v>
      </c>
      <c r="J655" s="298">
        <v>34</v>
      </c>
      <c r="K655" s="298">
        <v>19</v>
      </c>
      <c r="L655" s="298">
        <v>160</v>
      </c>
    </row>
    <row r="656" spans="1:12">
      <c r="A656" s="294" t="s">
        <v>1908</v>
      </c>
      <c r="B656" s="294" t="s">
        <v>763</v>
      </c>
      <c r="C656" s="294" t="s">
        <v>1230</v>
      </c>
      <c r="D656" s="295" t="s">
        <v>1231</v>
      </c>
      <c r="E656" s="296">
        <v>42736</v>
      </c>
      <c r="F656" s="296">
        <v>43100</v>
      </c>
      <c r="G656" s="297">
        <v>38</v>
      </c>
      <c r="H656" s="298">
        <v>5</v>
      </c>
      <c r="I656" s="298">
        <v>9</v>
      </c>
      <c r="J656" s="298">
        <v>15</v>
      </c>
      <c r="K656" s="298">
        <v>9</v>
      </c>
      <c r="L656" s="298">
        <v>101</v>
      </c>
    </row>
    <row r="657" spans="1:12">
      <c r="A657" s="294" t="s">
        <v>1909</v>
      </c>
      <c r="B657" s="294" t="s">
        <v>763</v>
      </c>
      <c r="C657" s="294" t="s">
        <v>764</v>
      </c>
      <c r="D657" s="295" t="s">
        <v>1231</v>
      </c>
      <c r="E657" s="296">
        <v>42736</v>
      </c>
      <c r="F657" s="296">
        <v>43100</v>
      </c>
      <c r="G657" s="297">
        <v>73</v>
      </c>
      <c r="H657" s="298">
        <v>10</v>
      </c>
      <c r="I657" s="298">
        <v>18</v>
      </c>
      <c r="J657" s="298">
        <v>29</v>
      </c>
      <c r="K657" s="298">
        <v>16</v>
      </c>
      <c r="L657" s="298">
        <v>150</v>
      </c>
    </row>
    <row r="658" spans="1:12">
      <c r="A658" s="294" t="s">
        <v>1910</v>
      </c>
      <c r="B658" s="294" t="s">
        <v>763</v>
      </c>
      <c r="C658" s="294" t="s">
        <v>765</v>
      </c>
      <c r="D658" s="295" t="s">
        <v>1231</v>
      </c>
      <c r="E658" s="296">
        <v>42736</v>
      </c>
      <c r="F658" s="296">
        <v>43100</v>
      </c>
      <c r="G658" s="297">
        <v>60</v>
      </c>
      <c r="H658" s="298">
        <v>9</v>
      </c>
      <c r="I658" s="298">
        <v>15</v>
      </c>
      <c r="J658" s="298">
        <v>24</v>
      </c>
      <c r="K658" s="298">
        <v>12</v>
      </c>
      <c r="L658" s="298">
        <v>186</v>
      </c>
    </row>
    <row r="659" spans="1:12">
      <c r="A659" s="294" t="s">
        <v>1911</v>
      </c>
      <c r="B659" s="294" t="s">
        <v>763</v>
      </c>
      <c r="C659" s="294" t="s">
        <v>766</v>
      </c>
      <c r="D659" s="295" t="s">
        <v>1231</v>
      </c>
      <c r="E659" s="296">
        <v>42736</v>
      </c>
      <c r="F659" s="296">
        <v>43100</v>
      </c>
      <c r="G659" s="297">
        <v>41</v>
      </c>
      <c r="H659" s="298">
        <v>6</v>
      </c>
      <c r="I659" s="298">
        <v>10</v>
      </c>
      <c r="J659" s="298">
        <v>16</v>
      </c>
      <c r="K659" s="298">
        <v>9</v>
      </c>
      <c r="L659" s="298">
        <v>82</v>
      </c>
    </row>
    <row r="660" spans="1:12">
      <c r="A660" s="294" t="s">
        <v>1912</v>
      </c>
      <c r="B660" s="294" t="s">
        <v>763</v>
      </c>
      <c r="C660" s="294" t="s">
        <v>767</v>
      </c>
      <c r="D660" s="295" t="s">
        <v>1231</v>
      </c>
      <c r="E660" s="296">
        <v>42736</v>
      </c>
      <c r="F660" s="296">
        <v>43100</v>
      </c>
      <c r="G660" s="297">
        <v>84</v>
      </c>
      <c r="H660" s="298">
        <v>12</v>
      </c>
      <c r="I660" s="298">
        <v>21</v>
      </c>
      <c r="J660" s="298">
        <v>33</v>
      </c>
      <c r="K660" s="298">
        <v>18</v>
      </c>
      <c r="L660" s="298">
        <v>248</v>
      </c>
    </row>
    <row r="661" spans="1:12">
      <c r="A661" s="294" t="s">
        <v>1913</v>
      </c>
      <c r="B661" s="294" t="s">
        <v>763</v>
      </c>
      <c r="C661" s="294" t="s">
        <v>768</v>
      </c>
      <c r="D661" s="295" t="s">
        <v>1231</v>
      </c>
      <c r="E661" s="296">
        <v>42736</v>
      </c>
      <c r="F661" s="296">
        <v>43100</v>
      </c>
      <c r="G661" s="297">
        <v>73</v>
      </c>
      <c r="H661" s="298">
        <v>10</v>
      </c>
      <c r="I661" s="298">
        <v>18</v>
      </c>
      <c r="J661" s="298">
        <v>29</v>
      </c>
      <c r="K661" s="298">
        <v>16</v>
      </c>
      <c r="L661" s="298">
        <v>123</v>
      </c>
    </row>
    <row r="662" spans="1:12">
      <c r="A662" s="294" t="s">
        <v>1914</v>
      </c>
      <c r="B662" s="294" t="s">
        <v>763</v>
      </c>
      <c r="C662" s="294" t="s">
        <v>769</v>
      </c>
      <c r="D662" s="295" t="s">
        <v>1231</v>
      </c>
      <c r="E662" s="296">
        <v>42736</v>
      </c>
      <c r="F662" s="296">
        <v>43100</v>
      </c>
      <c r="G662" s="297">
        <v>69</v>
      </c>
      <c r="H662" s="298">
        <v>10</v>
      </c>
      <c r="I662" s="298">
        <v>17</v>
      </c>
      <c r="J662" s="298">
        <v>27</v>
      </c>
      <c r="K662" s="298">
        <v>15</v>
      </c>
      <c r="L662" s="298">
        <v>132</v>
      </c>
    </row>
    <row r="663" spans="1:12">
      <c r="A663" s="294" t="s">
        <v>1915</v>
      </c>
      <c r="B663" s="294" t="s">
        <v>770</v>
      </c>
      <c r="C663" s="294" t="s">
        <v>771</v>
      </c>
      <c r="D663" s="295" t="s">
        <v>1231</v>
      </c>
      <c r="E663" s="296">
        <v>42736</v>
      </c>
      <c r="F663" s="296">
        <v>43100</v>
      </c>
      <c r="G663" s="297">
        <v>88</v>
      </c>
      <c r="H663" s="298">
        <v>13</v>
      </c>
      <c r="I663" s="298">
        <v>22</v>
      </c>
      <c r="J663" s="298">
        <v>35</v>
      </c>
      <c r="K663" s="298">
        <v>18</v>
      </c>
      <c r="L663" s="298">
        <v>321</v>
      </c>
    </row>
    <row r="664" spans="1:12">
      <c r="A664" s="294" t="s">
        <v>1916</v>
      </c>
      <c r="B664" s="294" t="s">
        <v>772</v>
      </c>
      <c r="C664" s="294" t="s">
        <v>1230</v>
      </c>
      <c r="D664" s="295" t="s">
        <v>1231</v>
      </c>
      <c r="E664" s="296">
        <v>42736</v>
      </c>
      <c r="F664" s="296">
        <v>43100</v>
      </c>
      <c r="G664" s="297">
        <v>34</v>
      </c>
      <c r="H664" s="298">
        <v>5</v>
      </c>
      <c r="I664" s="298">
        <v>8</v>
      </c>
      <c r="J664" s="298">
        <v>13</v>
      </c>
      <c r="K664" s="298">
        <v>8</v>
      </c>
      <c r="L664" s="298">
        <v>66</v>
      </c>
    </row>
    <row r="665" spans="1:12">
      <c r="A665" s="294" t="s">
        <v>1917</v>
      </c>
      <c r="B665" s="294" t="s">
        <v>772</v>
      </c>
      <c r="C665" s="294" t="s">
        <v>773</v>
      </c>
      <c r="D665" s="295" t="s">
        <v>1231</v>
      </c>
      <c r="E665" s="296">
        <v>42736</v>
      </c>
      <c r="F665" s="296">
        <v>43100</v>
      </c>
      <c r="G665" s="297">
        <v>78</v>
      </c>
      <c r="H665" s="298">
        <v>11</v>
      </c>
      <c r="I665" s="298">
        <v>19</v>
      </c>
      <c r="J665" s="298">
        <v>31</v>
      </c>
      <c r="K665" s="298">
        <v>17</v>
      </c>
      <c r="L665" s="298">
        <v>130</v>
      </c>
    </row>
    <row r="666" spans="1:12">
      <c r="A666" s="294" t="s">
        <v>1918</v>
      </c>
      <c r="B666" s="294" t="s">
        <v>774</v>
      </c>
      <c r="C666" s="294" t="s">
        <v>775</v>
      </c>
      <c r="D666" s="295" t="s">
        <v>1231</v>
      </c>
      <c r="E666" s="296">
        <v>42736</v>
      </c>
      <c r="F666" s="296">
        <v>43100</v>
      </c>
      <c r="G666" s="297">
        <v>112</v>
      </c>
      <c r="H666" s="298">
        <v>16</v>
      </c>
      <c r="I666" s="298">
        <v>28</v>
      </c>
      <c r="J666" s="298">
        <v>44</v>
      </c>
      <c r="K666" s="298">
        <v>24</v>
      </c>
      <c r="L666" s="298">
        <v>317</v>
      </c>
    </row>
    <row r="667" spans="1:12">
      <c r="A667" s="294" t="s">
        <v>1919</v>
      </c>
      <c r="B667" s="294" t="s">
        <v>776</v>
      </c>
      <c r="C667" s="294" t="s">
        <v>1230</v>
      </c>
      <c r="D667" s="295" t="s">
        <v>1231</v>
      </c>
      <c r="E667" s="296">
        <v>42736</v>
      </c>
      <c r="F667" s="296">
        <v>43100</v>
      </c>
      <c r="G667" s="297">
        <v>25</v>
      </c>
      <c r="H667" s="298">
        <v>3</v>
      </c>
      <c r="I667" s="298">
        <v>6</v>
      </c>
      <c r="J667" s="298">
        <v>10</v>
      </c>
      <c r="K667" s="298">
        <v>6</v>
      </c>
      <c r="L667" s="298">
        <v>50</v>
      </c>
    </row>
    <row r="668" spans="1:12">
      <c r="A668" s="294" t="s">
        <v>1920</v>
      </c>
      <c r="B668" s="294" t="s">
        <v>776</v>
      </c>
      <c r="C668" s="294" t="s">
        <v>777</v>
      </c>
      <c r="D668" s="295" t="s">
        <v>1231</v>
      </c>
      <c r="E668" s="296">
        <v>42736</v>
      </c>
      <c r="F668" s="296">
        <v>43100</v>
      </c>
      <c r="G668" s="297">
        <v>35</v>
      </c>
      <c r="H668" s="298">
        <v>5</v>
      </c>
      <c r="I668" s="298">
        <v>8</v>
      </c>
      <c r="J668" s="298">
        <v>14</v>
      </c>
      <c r="K668" s="298">
        <v>8</v>
      </c>
      <c r="L668" s="298">
        <v>130</v>
      </c>
    </row>
    <row r="669" spans="1:12">
      <c r="A669" s="294" t="s">
        <v>1921</v>
      </c>
      <c r="B669" s="294" t="s">
        <v>776</v>
      </c>
      <c r="C669" s="294" t="s">
        <v>778</v>
      </c>
      <c r="D669" s="295" t="s">
        <v>1231</v>
      </c>
      <c r="E669" s="296">
        <v>42736</v>
      </c>
      <c r="F669" s="296">
        <v>43100</v>
      </c>
      <c r="G669" s="297">
        <v>28</v>
      </c>
      <c r="H669" s="298">
        <v>4</v>
      </c>
      <c r="I669" s="298">
        <v>7</v>
      </c>
      <c r="J669" s="298">
        <v>11</v>
      </c>
      <c r="K669" s="298">
        <v>6</v>
      </c>
      <c r="L669" s="298">
        <v>76</v>
      </c>
    </row>
    <row r="670" spans="1:12">
      <c r="A670" s="294" t="s">
        <v>1922</v>
      </c>
      <c r="B670" s="294" t="s">
        <v>776</v>
      </c>
      <c r="C670" s="294" t="s">
        <v>779</v>
      </c>
      <c r="D670" s="295" t="s">
        <v>1231</v>
      </c>
      <c r="E670" s="296">
        <v>42736</v>
      </c>
      <c r="F670" s="296">
        <v>43100</v>
      </c>
      <c r="G670" s="297">
        <v>57</v>
      </c>
      <c r="H670" s="298">
        <v>8</v>
      </c>
      <c r="I670" s="298">
        <v>14</v>
      </c>
      <c r="J670" s="298">
        <v>22</v>
      </c>
      <c r="K670" s="298">
        <v>13</v>
      </c>
      <c r="L670" s="298">
        <v>139</v>
      </c>
    </row>
    <row r="671" spans="1:12">
      <c r="A671" s="294" t="s">
        <v>1923</v>
      </c>
      <c r="B671" s="294" t="s">
        <v>780</v>
      </c>
      <c r="C671" s="294" t="s">
        <v>781</v>
      </c>
      <c r="D671" s="295" t="s">
        <v>1231</v>
      </c>
      <c r="E671" s="296">
        <v>42736</v>
      </c>
      <c r="F671" s="296">
        <v>43100</v>
      </c>
      <c r="G671" s="297">
        <v>96</v>
      </c>
      <c r="H671" s="298">
        <v>14</v>
      </c>
      <c r="I671" s="298">
        <v>24</v>
      </c>
      <c r="J671" s="298">
        <v>38</v>
      </c>
      <c r="K671" s="298">
        <v>20</v>
      </c>
      <c r="L671" s="298">
        <v>169</v>
      </c>
    </row>
    <row r="672" spans="1:12">
      <c r="A672" s="294" t="s">
        <v>1924</v>
      </c>
      <c r="B672" s="294" t="s">
        <v>782</v>
      </c>
      <c r="C672" s="294" t="s">
        <v>1230</v>
      </c>
      <c r="D672" s="295" t="s">
        <v>1231</v>
      </c>
      <c r="E672" s="296">
        <v>42736</v>
      </c>
      <c r="F672" s="296">
        <v>43100</v>
      </c>
      <c r="G672" s="297">
        <v>27</v>
      </c>
      <c r="H672" s="298">
        <v>4</v>
      </c>
      <c r="I672" s="298">
        <v>6</v>
      </c>
      <c r="J672" s="298">
        <v>10</v>
      </c>
      <c r="K672" s="298">
        <v>7</v>
      </c>
      <c r="L672" s="298">
        <v>43</v>
      </c>
    </row>
    <row r="673" spans="1:12">
      <c r="A673" s="294" t="s">
        <v>1925</v>
      </c>
      <c r="B673" s="294" t="s">
        <v>782</v>
      </c>
      <c r="C673" s="294" t="s">
        <v>783</v>
      </c>
      <c r="D673" s="295" t="s">
        <v>1231</v>
      </c>
      <c r="E673" s="296">
        <v>42736</v>
      </c>
      <c r="F673" s="296">
        <v>43100</v>
      </c>
      <c r="G673" s="297">
        <v>25</v>
      </c>
      <c r="H673" s="298">
        <v>3</v>
      </c>
      <c r="I673" s="298">
        <v>6</v>
      </c>
      <c r="J673" s="298">
        <v>10</v>
      </c>
      <c r="K673" s="298">
        <v>6</v>
      </c>
      <c r="L673" s="298">
        <v>43</v>
      </c>
    </row>
    <row r="674" spans="1:12">
      <c r="A674" s="294" t="s">
        <v>1926</v>
      </c>
      <c r="B674" s="294" t="s">
        <v>782</v>
      </c>
      <c r="C674" s="294" t="s">
        <v>784</v>
      </c>
      <c r="D674" s="295" t="s">
        <v>1231</v>
      </c>
      <c r="E674" s="296">
        <v>42736</v>
      </c>
      <c r="F674" s="296">
        <v>43100</v>
      </c>
      <c r="G674" s="297">
        <v>42</v>
      </c>
      <c r="H674" s="298">
        <v>6</v>
      </c>
      <c r="I674" s="298">
        <v>10</v>
      </c>
      <c r="J674" s="298">
        <v>16</v>
      </c>
      <c r="K674" s="298">
        <v>10</v>
      </c>
      <c r="L674" s="298">
        <v>73</v>
      </c>
    </row>
    <row r="675" spans="1:12">
      <c r="A675" s="294" t="s">
        <v>1927</v>
      </c>
      <c r="B675" s="294" t="s">
        <v>782</v>
      </c>
      <c r="C675" s="294" t="s">
        <v>785</v>
      </c>
      <c r="D675" s="295" t="s">
        <v>1231</v>
      </c>
      <c r="E675" s="296">
        <v>42736</v>
      </c>
      <c r="F675" s="296">
        <v>43100</v>
      </c>
      <c r="G675" s="297">
        <v>55</v>
      </c>
      <c r="H675" s="298">
        <v>8</v>
      </c>
      <c r="I675" s="298">
        <v>13</v>
      </c>
      <c r="J675" s="298">
        <v>22</v>
      </c>
      <c r="K675" s="298">
        <v>12</v>
      </c>
      <c r="L675" s="298">
        <v>116</v>
      </c>
    </row>
    <row r="676" spans="1:12">
      <c r="A676" s="294" t="s">
        <v>1928</v>
      </c>
      <c r="B676" s="294" t="s">
        <v>786</v>
      </c>
      <c r="C676" s="294" t="s">
        <v>787</v>
      </c>
      <c r="D676" s="295" t="s">
        <v>1231</v>
      </c>
      <c r="E676" s="296">
        <v>42736</v>
      </c>
      <c r="F676" s="296">
        <v>43100</v>
      </c>
      <c r="G676" s="297">
        <v>66</v>
      </c>
      <c r="H676" s="298">
        <v>9</v>
      </c>
      <c r="I676" s="298">
        <v>16</v>
      </c>
      <c r="J676" s="298">
        <v>26</v>
      </c>
      <c r="K676" s="298">
        <v>15</v>
      </c>
      <c r="L676" s="298">
        <v>133</v>
      </c>
    </row>
    <row r="677" spans="1:12">
      <c r="A677" s="294" t="s">
        <v>1929</v>
      </c>
      <c r="B677" s="294" t="s">
        <v>788</v>
      </c>
      <c r="C677" s="294" t="s">
        <v>789</v>
      </c>
      <c r="D677" s="295" t="s">
        <v>1231</v>
      </c>
      <c r="E677" s="296">
        <v>42736</v>
      </c>
      <c r="F677" s="296">
        <v>43100</v>
      </c>
      <c r="G677" s="297">
        <v>54</v>
      </c>
      <c r="H677" s="298">
        <v>8</v>
      </c>
      <c r="I677" s="298">
        <v>13</v>
      </c>
      <c r="J677" s="298">
        <v>21</v>
      </c>
      <c r="K677" s="298">
        <v>12</v>
      </c>
      <c r="L677" s="298">
        <v>116</v>
      </c>
    </row>
    <row r="678" spans="1:12">
      <c r="A678" s="294" t="s">
        <v>1930</v>
      </c>
      <c r="B678" s="294" t="s">
        <v>790</v>
      </c>
      <c r="C678" s="294" t="s">
        <v>1230</v>
      </c>
      <c r="D678" s="295" t="s">
        <v>1231</v>
      </c>
      <c r="E678" s="296">
        <v>42736</v>
      </c>
      <c r="F678" s="296">
        <v>43100</v>
      </c>
      <c r="G678" s="297">
        <v>49</v>
      </c>
      <c r="H678" s="298">
        <v>7</v>
      </c>
      <c r="I678" s="298">
        <v>12</v>
      </c>
      <c r="J678" s="298">
        <v>19</v>
      </c>
      <c r="K678" s="298">
        <v>11</v>
      </c>
      <c r="L678" s="298">
        <v>102</v>
      </c>
    </row>
    <row r="679" spans="1:12">
      <c r="A679" s="294" t="s">
        <v>1931</v>
      </c>
      <c r="B679" s="294" t="s">
        <v>790</v>
      </c>
      <c r="C679" s="294" t="s">
        <v>791</v>
      </c>
      <c r="D679" s="295" t="s">
        <v>1231</v>
      </c>
      <c r="E679" s="296">
        <v>42736</v>
      </c>
      <c r="F679" s="296">
        <v>43100</v>
      </c>
      <c r="G679" s="297">
        <v>69</v>
      </c>
      <c r="H679" s="298">
        <v>10</v>
      </c>
      <c r="I679" s="298">
        <v>17</v>
      </c>
      <c r="J679" s="298">
        <v>27</v>
      </c>
      <c r="K679" s="298">
        <v>15</v>
      </c>
      <c r="L679" s="298">
        <v>170</v>
      </c>
    </row>
    <row r="680" spans="1:12">
      <c r="A680" s="294" t="s">
        <v>1932</v>
      </c>
      <c r="B680" s="294" t="s">
        <v>790</v>
      </c>
      <c r="C680" s="294" t="s">
        <v>792</v>
      </c>
      <c r="D680" s="295" t="s">
        <v>1231</v>
      </c>
      <c r="E680" s="296">
        <v>42736</v>
      </c>
      <c r="F680" s="296">
        <v>43100</v>
      </c>
      <c r="G680" s="297">
        <v>81</v>
      </c>
      <c r="H680" s="298">
        <v>12</v>
      </c>
      <c r="I680" s="298">
        <v>20</v>
      </c>
      <c r="J680" s="298">
        <v>32</v>
      </c>
      <c r="K680" s="298">
        <v>17</v>
      </c>
      <c r="L680" s="298">
        <v>273</v>
      </c>
    </row>
    <row r="681" spans="1:12">
      <c r="A681" s="294" t="s">
        <v>1933</v>
      </c>
      <c r="B681" s="294" t="s">
        <v>790</v>
      </c>
      <c r="C681" s="294" t="s">
        <v>793</v>
      </c>
      <c r="D681" s="295" t="s">
        <v>1231</v>
      </c>
      <c r="E681" s="296">
        <v>42736</v>
      </c>
      <c r="F681" s="296">
        <v>43100</v>
      </c>
      <c r="G681" s="297">
        <v>64</v>
      </c>
      <c r="H681" s="298">
        <v>9</v>
      </c>
      <c r="I681" s="298">
        <v>16</v>
      </c>
      <c r="J681" s="298">
        <v>25</v>
      </c>
      <c r="K681" s="298">
        <v>14</v>
      </c>
      <c r="L681" s="298">
        <v>106</v>
      </c>
    </row>
    <row r="682" spans="1:12">
      <c r="A682" s="294" t="s">
        <v>1934</v>
      </c>
      <c r="B682" s="294" t="s">
        <v>790</v>
      </c>
      <c r="C682" s="294" t="s">
        <v>794</v>
      </c>
      <c r="D682" s="295" t="s">
        <v>1231</v>
      </c>
      <c r="E682" s="296">
        <v>42736</v>
      </c>
      <c r="F682" s="296">
        <v>43100</v>
      </c>
      <c r="G682" s="297">
        <v>90</v>
      </c>
      <c r="H682" s="298">
        <v>13</v>
      </c>
      <c r="I682" s="298">
        <v>22</v>
      </c>
      <c r="J682" s="298">
        <v>36</v>
      </c>
      <c r="K682" s="298">
        <v>19</v>
      </c>
      <c r="L682" s="298">
        <v>242</v>
      </c>
    </row>
    <row r="683" spans="1:12">
      <c r="A683" s="294" t="s">
        <v>1935</v>
      </c>
      <c r="B683" s="294" t="s">
        <v>790</v>
      </c>
      <c r="C683" s="294" t="s">
        <v>795</v>
      </c>
      <c r="D683" s="295" t="s">
        <v>1231</v>
      </c>
      <c r="E683" s="296">
        <v>42736</v>
      </c>
      <c r="F683" s="296">
        <v>43100</v>
      </c>
      <c r="G683" s="297">
        <v>66</v>
      </c>
      <c r="H683" s="298">
        <v>9</v>
      </c>
      <c r="I683" s="298">
        <v>16</v>
      </c>
      <c r="J683" s="298">
        <v>26</v>
      </c>
      <c r="K683" s="298">
        <v>15</v>
      </c>
      <c r="L683" s="298">
        <v>96</v>
      </c>
    </row>
    <row r="684" spans="1:12">
      <c r="A684" s="294" t="s">
        <v>1936</v>
      </c>
      <c r="B684" s="294" t="s">
        <v>790</v>
      </c>
      <c r="C684" s="294" t="s">
        <v>796</v>
      </c>
      <c r="D684" s="295" t="s">
        <v>1231</v>
      </c>
      <c r="E684" s="296">
        <v>42736</v>
      </c>
      <c r="F684" s="296">
        <v>43100</v>
      </c>
      <c r="G684" s="297">
        <v>45</v>
      </c>
      <c r="H684" s="298">
        <v>6</v>
      </c>
      <c r="I684" s="298">
        <v>11</v>
      </c>
      <c r="J684" s="298">
        <v>18</v>
      </c>
      <c r="K684" s="298">
        <v>10</v>
      </c>
      <c r="L684" s="298">
        <v>76</v>
      </c>
    </row>
    <row r="685" spans="1:12">
      <c r="A685" s="294" t="s">
        <v>1937</v>
      </c>
      <c r="B685" s="294" t="s">
        <v>790</v>
      </c>
      <c r="C685" s="294" t="s">
        <v>797</v>
      </c>
      <c r="D685" s="295" t="s">
        <v>1231</v>
      </c>
      <c r="E685" s="296">
        <v>42736</v>
      </c>
      <c r="F685" s="296">
        <v>43100</v>
      </c>
      <c r="G685" s="297">
        <v>42</v>
      </c>
      <c r="H685" s="298">
        <v>6</v>
      </c>
      <c r="I685" s="298">
        <v>10</v>
      </c>
      <c r="J685" s="298">
        <v>16</v>
      </c>
      <c r="K685" s="298">
        <v>10</v>
      </c>
      <c r="L685" s="298">
        <v>96</v>
      </c>
    </row>
    <row r="686" spans="1:12">
      <c r="A686" s="294" t="s">
        <v>1938</v>
      </c>
      <c r="B686" s="294" t="s">
        <v>790</v>
      </c>
      <c r="C686" s="294" t="s">
        <v>798</v>
      </c>
      <c r="D686" s="295" t="s">
        <v>1231</v>
      </c>
      <c r="E686" s="296">
        <v>42736</v>
      </c>
      <c r="F686" s="296">
        <v>43100</v>
      </c>
      <c r="G686" s="297">
        <v>57</v>
      </c>
      <c r="H686" s="298">
        <v>8</v>
      </c>
      <c r="I686" s="298">
        <v>14</v>
      </c>
      <c r="J686" s="298">
        <v>22</v>
      </c>
      <c r="K686" s="298">
        <v>13</v>
      </c>
      <c r="L686" s="298">
        <v>119</v>
      </c>
    </row>
    <row r="687" spans="1:12">
      <c r="A687" s="294" t="s">
        <v>1939</v>
      </c>
      <c r="B687" s="294" t="s">
        <v>790</v>
      </c>
      <c r="C687" s="294" t="s">
        <v>799</v>
      </c>
      <c r="D687" s="295" t="s">
        <v>1231</v>
      </c>
      <c r="E687" s="296">
        <v>42736</v>
      </c>
      <c r="F687" s="296">
        <v>43100</v>
      </c>
      <c r="G687" s="297">
        <v>60</v>
      </c>
      <c r="H687" s="298">
        <v>9</v>
      </c>
      <c r="I687" s="298">
        <v>15</v>
      </c>
      <c r="J687" s="298">
        <v>24</v>
      </c>
      <c r="K687" s="298">
        <v>12</v>
      </c>
      <c r="L687" s="298">
        <v>151</v>
      </c>
    </row>
    <row r="688" spans="1:12">
      <c r="A688" s="294" t="s">
        <v>1940</v>
      </c>
      <c r="B688" s="294" t="s">
        <v>790</v>
      </c>
      <c r="C688" s="294" t="s">
        <v>800</v>
      </c>
      <c r="D688" s="295" t="s">
        <v>1231</v>
      </c>
      <c r="E688" s="296">
        <v>42736</v>
      </c>
      <c r="F688" s="296">
        <v>43100</v>
      </c>
      <c r="G688" s="297">
        <v>55</v>
      </c>
      <c r="H688" s="298">
        <v>8</v>
      </c>
      <c r="I688" s="298">
        <v>13</v>
      </c>
      <c r="J688" s="298">
        <v>22</v>
      </c>
      <c r="K688" s="298">
        <v>12</v>
      </c>
      <c r="L688" s="298">
        <v>138</v>
      </c>
    </row>
    <row r="689" spans="1:12">
      <c r="A689" s="294" t="s">
        <v>1941</v>
      </c>
      <c r="B689" s="294" t="s">
        <v>790</v>
      </c>
      <c r="C689" s="294" t="s">
        <v>801</v>
      </c>
      <c r="D689" s="295" t="s">
        <v>1231</v>
      </c>
      <c r="E689" s="296">
        <v>42736</v>
      </c>
      <c r="F689" s="296">
        <v>43100</v>
      </c>
      <c r="G689" s="297">
        <v>36</v>
      </c>
      <c r="H689" s="298">
        <v>5</v>
      </c>
      <c r="I689" s="298">
        <v>9</v>
      </c>
      <c r="J689" s="298">
        <v>14</v>
      </c>
      <c r="K689" s="298">
        <v>8</v>
      </c>
      <c r="L689" s="298">
        <v>79</v>
      </c>
    </row>
    <row r="690" spans="1:12">
      <c r="A690" s="294" t="s">
        <v>1942</v>
      </c>
      <c r="B690" s="294" t="s">
        <v>790</v>
      </c>
      <c r="C690" s="294" t="s">
        <v>802</v>
      </c>
      <c r="D690" s="295" t="s">
        <v>1231</v>
      </c>
      <c r="E690" s="296">
        <v>42736</v>
      </c>
      <c r="F690" s="296">
        <v>43100</v>
      </c>
      <c r="G690" s="297">
        <v>52</v>
      </c>
      <c r="H690" s="298">
        <v>7</v>
      </c>
      <c r="I690" s="298">
        <v>13</v>
      </c>
      <c r="J690" s="298">
        <v>20</v>
      </c>
      <c r="K690" s="298">
        <v>12</v>
      </c>
      <c r="L690" s="298">
        <v>141</v>
      </c>
    </row>
    <row r="691" spans="1:12">
      <c r="A691" s="294" t="s">
        <v>1943</v>
      </c>
      <c r="B691" s="294" t="s">
        <v>790</v>
      </c>
      <c r="C691" s="294" t="s">
        <v>803</v>
      </c>
      <c r="D691" s="295" t="s">
        <v>1231</v>
      </c>
      <c r="E691" s="296">
        <v>42736</v>
      </c>
      <c r="F691" s="296">
        <v>43100</v>
      </c>
      <c r="G691" s="297">
        <v>69</v>
      </c>
      <c r="H691" s="298">
        <v>10</v>
      </c>
      <c r="I691" s="298">
        <v>17</v>
      </c>
      <c r="J691" s="298">
        <v>27</v>
      </c>
      <c r="K691" s="298">
        <v>15</v>
      </c>
      <c r="L691" s="298">
        <v>180</v>
      </c>
    </row>
    <row r="692" spans="1:12">
      <c r="A692" s="294" t="s">
        <v>1944</v>
      </c>
      <c r="B692" s="294" t="s">
        <v>790</v>
      </c>
      <c r="C692" s="294" t="s">
        <v>804</v>
      </c>
      <c r="D692" s="295" t="s">
        <v>1231</v>
      </c>
      <c r="E692" s="296">
        <v>42736</v>
      </c>
      <c r="F692" s="296">
        <v>43100</v>
      </c>
      <c r="G692" s="297">
        <v>45</v>
      </c>
      <c r="H692" s="298">
        <v>6</v>
      </c>
      <c r="I692" s="298">
        <v>11</v>
      </c>
      <c r="J692" s="298">
        <v>18</v>
      </c>
      <c r="K692" s="298">
        <v>10</v>
      </c>
      <c r="L692" s="298">
        <v>115</v>
      </c>
    </row>
    <row r="693" spans="1:12">
      <c r="A693" s="294" t="s">
        <v>1945</v>
      </c>
      <c r="B693" s="294" t="s">
        <v>790</v>
      </c>
      <c r="C693" s="294" t="s">
        <v>805</v>
      </c>
      <c r="D693" s="295" t="s">
        <v>1231</v>
      </c>
      <c r="E693" s="296">
        <v>42736</v>
      </c>
      <c r="F693" s="296">
        <v>43100</v>
      </c>
      <c r="G693" s="297">
        <v>63</v>
      </c>
      <c r="H693" s="298">
        <v>9</v>
      </c>
      <c r="I693" s="298">
        <v>15</v>
      </c>
      <c r="J693" s="298">
        <v>25</v>
      </c>
      <c r="K693" s="298">
        <v>14</v>
      </c>
      <c r="L693" s="298">
        <v>132</v>
      </c>
    </row>
    <row r="694" spans="1:12">
      <c r="A694" s="294" t="s">
        <v>1946</v>
      </c>
      <c r="B694" s="294" t="s">
        <v>790</v>
      </c>
      <c r="C694" s="294" t="s">
        <v>806</v>
      </c>
      <c r="D694" s="295" t="s">
        <v>1231</v>
      </c>
      <c r="E694" s="296">
        <v>42736</v>
      </c>
      <c r="F694" s="296">
        <v>43100</v>
      </c>
      <c r="G694" s="297">
        <v>66</v>
      </c>
      <c r="H694" s="298">
        <v>9</v>
      </c>
      <c r="I694" s="298">
        <v>16</v>
      </c>
      <c r="J694" s="298">
        <v>26</v>
      </c>
      <c r="K694" s="298">
        <v>15</v>
      </c>
      <c r="L694" s="298">
        <v>99</v>
      </c>
    </row>
    <row r="695" spans="1:12">
      <c r="A695" s="294" t="s">
        <v>1947</v>
      </c>
      <c r="B695" s="294" t="s">
        <v>790</v>
      </c>
      <c r="C695" s="294" t="s">
        <v>215</v>
      </c>
      <c r="D695" s="295" t="s">
        <v>1231</v>
      </c>
      <c r="E695" s="296">
        <v>42736</v>
      </c>
      <c r="F695" s="296">
        <v>43100</v>
      </c>
      <c r="G695" s="297">
        <v>45</v>
      </c>
      <c r="H695" s="298">
        <v>6</v>
      </c>
      <c r="I695" s="298">
        <v>11</v>
      </c>
      <c r="J695" s="298">
        <v>18</v>
      </c>
      <c r="K695" s="298">
        <v>10</v>
      </c>
      <c r="L695" s="298">
        <v>130</v>
      </c>
    </row>
    <row r="696" spans="1:12">
      <c r="A696" s="294" t="s">
        <v>1948</v>
      </c>
      <c r="B696" s="294" t="s">
        <v>790</v>
      </c>
      <c r="C696" s="294" t="s">
        <v>807</v>
      </c>
      <c r="D696" s="295" t="s">
        <v>1231</v>
      </c>
      <c r="E696" s="296">
        <v>42736</v>
      </c>
      <c r="F696" s="296">
        <v>43100</v>
      </c>
      <c r="G696" s="297">
        <v>63</v>
      </c>
      <c r="H696" s="298">
        <v>9</v>
      </c>
      <c r="I696" s="298">
        <v>15</v>
      </c>
      <c r="J696" s="298">
        <v>25</v>
      </c>
      <c r="K696" s="298">
        <v>14</v>
      </c>
      <c r="L696" s="298">
        <v>145</v>
      </c>
    </row>
    <row r="697" spans="1:12">
      <c r="A697" s="294" t="s">
        <v>1949</v>
      </c>
      <c r="B697" s="294" t="s">
        <v>790</v>
      </c>
      <c r="C697" s="294" t="s">
        <v>808</v>
      </c>
      <c r="D697" s="295" t="s">
        <v>1231</v>
      </c>
      <c r="E697" s="296">
        <v>42736</v>
      </c>
      <c r="F697" s="296">
        <v>43100</v>
      </c>
      <c r="G697" s="297">
        <v>48</v>
      </c>
      <c r="H697" s="298">
        <v>7</v>
      </c>
      <c r="I697" s="298">
        <v>12</v>
      </c>
      <c r="J697" s="298">
        <v>19</v>
      </c>
      <c r="K697" s="298">
        <v>10</v>
      </c>
      <c r="L697" s="298">
        <v>87</v>
      </c>
    </row>
    <row r="698" spans="1:12">
      <c r="A698" s="294" t="s">
        <v>1950</v>
      </c>
      <c r="B698" s="294" t="s">
        <v>790</v>
      </c>
      <c r="C698" s="294" t="s">
        <v>809</v>
      </c>
      <c r="D698" s="295" t="s">
        <v>1231</v>
      </c>
      <c r="E698" s="296">
        <v>42736</v>
      </c>
      <c r="F698" s="296">
        <v>43100</v>
      </c>
      <c r="G698" s="297">
        <v>42</v>
      </c>
      <c r="H698" s="298">
        <v>6</v>
      </c>
      <c r="I698" s="298">
        <v>10</v>
      </c>
      <c r="J698" s="298">
        <v>16</v>
      </c>
      <c r="K698" s="298">
        <v>10</v>
      </c>
      <c r="L698" s="298">
        <v>130</v>
      </c>
    </row>
    <row r="699" spans="1:12">
      <c r="A699" s="294" t="s">
        <v>1951</v>
      </c>
      <c r="B699" s="294" t="s">
        <v>790</v>
      </c>
      <c r="C699" s="294" t="s">
        <v>810</v>
      </c>
      <c r="D699" s="295" t="s">
        <v>1231</v>
      </c>
      <c r="E699" s="296">
        <v>42736</v>
      </c>
      <c r="F699" s="296">
        <v>43100</v>
      </c>
      <c r="G699" s="297">
        <v>68</v>
      </c>
      <c r="H699" s="298">
        <v>10</v>
      </c>
      <c r="I699" s="298">
        <v>17</v>
      </c>
      <c r="J699" s="298">
        <v>27</v>
      </c>
      <c r="K699" s="298">
        <v>14</v>
      </c>
      <c r="L699" s="298">
        <v>150</v>
      </c>
    </row>
    <row r="700" spans="1:12">
      <c r="A700" s="294" t="s">
        <v>1952</v>
      </c>
      <c r="B700" s="294" t="s">
        <v>790</v>
      </c>
      <c r="C700" s="294" t="s">
        <v>811</v>
      </c>
      <c r="D700" s="295" t="s">
        <v>1231</v>
      </c>
      <c r="E700" s="296">
        <v>42736</v>
      </c>
      <c r="F700" s="296">
        <v>43100</v>
      </c>
      <c r="G700" s="297">
        <v>47</v>
      </c>
      <c r="H700" s="298">
        <v>7</v>
      </c>
      <c r="I700" s="298">
        <v>11</v>
      </c>
      <c r="J700" s="298">
        <v>18</v>
      </c>
      <c r="K700" s="298">
        <v>11</v>
      </c>
      <c r="L700" s="298">
        <v>160</v>
      </c>
    </row>
    <row r="701" spans="1:12">
      <c r="A701" s="294" t="s">
        <v>1953</v>
      </c>
      <c r="B701" s="294" t="s">
        <v>790</v>
      </c>
      <c r="C701" s="294" t="s">
        <v>812</v>
      </c>
      <c r="D701" s="295" t="s">
        <v>1231</v>
      </c>
      <c r="E701" s="296">
        <v>42736</v>
      </c>
      <c r="F701" s="296">
        <v>43100</v>
      </c>
      <c r="G701" s="297">
        <v>89</v>
      </c>
      <c r="H701" s="298">
        <v>13</v>
      </c>
      <c r="I701" s="298">
        <v>22</v>
      </c>
      <c r="J701" s="298">
        <v>35</v>
      </c>
      <c r="K701" s="298">
        <v>19</v>
      </c>
      <c r="L701" s="298">
        <v>244</v>
      </c>
    </row>
    <row r="702" spans="1:12">
      <c r="A702" s="294" t="s">
        <v>1954</v>
      </c>
      <c r="B702" s="294" t="s">
        <v>790</v>
      </c>
      <c r="C702" s="294" t="s">
        <v>813</v>
      </c>
      <c r="D702" s="295" t="s">
        <v>1231</v>
      </c>
      <c r="E702" s="296">
        <v>42736</v>
      </c>
      <c r="F702" s="296">
        <v>43100</v>
      </c>
      <c r="G702" s="297">
        <v>69</v>
      </c>
      <c r="H702" s="298">
        <v>10</v>
      </c>
      <c r="I702" s="298">
        <v>17</v>
      </c>
      <c r="J702" s="298">
        <v>27</v>
      </c>
      <c r="K702" s="298">
        <v>15</v>
      </c>
      <c r="L702" s="298">
        <v>165</v>
      </c>
    </row>
    <row r="703" spans="1:12">
      <c r="A703" s="294" t="s">
        <v>1955</v>
      </c>
      <c r="B703" s="294" t="s">
        <v>790</v>
      </c>
      <c r="C703" s="294" t="s">
        <v>814</v>
      </c>
      <c r="D703" s="295" t="s">
        <v>1231</v>
      </c>
      <c r="E703" s="296">
        <v>42736</v>
      </c>
      <c r="F703" s="296">
        <v>43100</v>
      </c>
      <c r="G703" s="297">
        <v>48</v>
      </c>
      <c r="H703" s="298">
        <v>7</v>
      </c>
      <c r="I703" s="298">
        <v>12</v>
      </c>
      <c r="J703" s="298">
        <v>19</v>
      </c>
      <c r="K703" s="298">
        <v>10</v>
      </c>
      <c r="L703" s="298">
        <v>108</v>
      </c>
    </row>
    <row r="704" spans="1:12">
      <c r="A704" s="294" t="s">
        <v>1956</v>
      </c>
      <c r="B704" s="294" t="s">
        <v>790</v>
      </c>
      <c r="C704" s="294" t="s">
        <v>815</v>
      </c>
      <c r="D704" s="295" t="s">
        <v>1231</v>
      </c>
      <c r="E704" s="296">
        <v>42736</v>
      </c>
      <c r="F704" s="296">
        <v>43100</v>
      </c>
      <c r="G704" s="297">
        <v>46</v>
      </c>
      <c r="H704" s="298">
        <v>6</v>
      </c>
      <c r="I704" s="298">
        <v>11</v>
      </c>
      <c r="J704" s="298">
        <v>18</v>
      </c>
      <c r="K704" s="298">
        <v>11</v>
      </c>
      <c r="L704" s="298">
        <v>132</v>
      </c>
    </row>
    <row r="705" spans="1:12">
      <c r="A705" s="294" t="s">
        <v>1957</v>
      </c>
      <c r="B705" s="294" t="s">
        <v>790</v>
      </c>
      <c r="C705" s="294" t="s">
        <v>816</v>
      </c>
      <c r="D705" s="295" t="s">
        <v>1231</v>
      </c>
      <c r="E705" s="296">
        <v>42736</v>
      </c>
      <c r="F705" s="296">
        <v>43100</v>
      </c>
      <c r="G705" s="297">
        <v>63</v>
      </c>
      <c r="H705" s="298">
        <v>9</v>
      </c>
      <c r="I705" s="298">
        <v>15</v>
      </c>
      <c r="J705" s="298">
        <v>25</v>
      </c>
      <c r="K705" s="298">
        <v>14</v>
      </c>
      <c r="L705" s="298">
        <v>76</v>
      </c>
    </row>
    <row r="706" spans="1:12">
      <c r="A706" s="294" t="s">
        <v>1958</v>
      </c>
      <c r="B706" s="294" t="s">
        <v>790</v>
      </c>
      <c r="C706" s="294" t="s">
        <v>817</v>
      </c>
      <c r="D706" s="295" t="s">
        <v>1231</v>
      </c>
      <c r="E706" s="296">
        <v>42736</v>
      </c>
      <c r="F706" s="296">
        <v>43100</v>
      </c>
      <c r="G706" s="297">
        <v>73</v>
      </c>
      <c r="H706" s="298">
        <v>10</v>
      </c>
      <c r="I706" s="298">
        <v>18</v>
      </c>
      <c r="J706" s="298">
        <v>29</v>
      </c>
      <c r="K706" s="298">
        <v>16</v>
      </c>
      <c r="L706" s="298">
        <v>132</v>
      </c>
    </row>
    <row r="707" spans="1:12">
      <c r="A707" s="294" t="s">
        <v>1959</v>
      </c>
      <c r="B707" s="294" t="s">
        <v>790</v>
      </c>
      <c r="C707" s="294" t="s">
        <v>818</v>
      </c>
      <c r="D707" s="295" t="s">
        <v>1231</v>
      </c>
      <c r="E707" s="296">
        <v>42736</v>
      </c>
      <c r="F707" s="296">
        <v>43100</v>
      </c>
      <c r="G707" s="297">
        <v>55</v>
      </c>
      <c r="H707" s="298">
        <v>8</v>
      </c>
      <c r="I707" s="298">
        <v>13</v>
      </c>
      <c r="J707" s="298">
        <v>22</v>
      </c>
      <c r="K707" s="298">
        <v>12</v>
      </c>
      <c r="L707" s="298">
        <v>138</v>
      </c>
    </row>
    <row r="708" spans="1:12">
      <c r="A708" s="294" t="s">
        <v>1960</v>
      </c>
      <c r="B708" s="294" t="s">
        <v>790</v>
      </c>
      <c r="C708" s="294" t="s">
        <v>819</v>
      </c>
      <c r="D708" s="295" t="s">
        <v>1231</v>
      </c>
      <c r="E708" s="296">
        <v>42736</v>
      </c>
      <c r="F708" s="296">
        <v>43100</v>
      </c>
      <c r="G708" s="297">
        <v>91</v>
      </c>
      <c r="H708" s="298">
        <v>13</v>
      </c>
      <c r="I708" s="298">
        <v>22</v>
      </c>
      <c r="J708" s="298">
        <v>36</v>
      </c>
      <c r="K708" s="298">
        <v>20</v>
      </c>
      <c r="L708" s="298">
        <v>241</v>
      </c>
    </row>
    <row r="709" spans="1:12">
      <c r="A709" s="294" t="s">
        <v>1961</v>
      </c>
      <c r="B709" s="294" t="s">
        <v>790</v>
      </c>
      <c r="C709" s="294" t="s">
        <v>820</v>
      </c>
      <c r="D709" s="295" t="s">
        <v>1231</v>
      </c>
      <c r="E709" s="296">
        <v>42736</v>
      </c>
      <c r="F709" s="296">
        <v>43100</v>
      </c>
      <c r="G709" s="297">
        <v>75</v>
      </c>
      <c r="H709" s="298">
        <v>11</v>
      </c>
      <c r="I709" s="298">
        <v>18</v>
      </c>
      <c r="J709" s="298">
        <v>30</v>
      </c>
      <c r="K709" s="298">
        <v>16</v>
      </c>
      <c r="L709" s="298">
        <v>181</v>
      </c>
    </row>
    <row r="710" spans="1:12">
      <c r="A710" s="294" t="s">
        <v>1962</v>
      </c>
      <c r="B710" s="294" t="s">
        <v>790</v>
      </c>
      <c r="C710" s="294" t="s">
        <v>821</v>
      </c>
      <c r="D710" s="295" t="s">
        <v>1231</v>
      </c>
      <c r="E710" s="296">
        <v>42736</v>
      </c>
      <c r="F710" s="296">
        <v>43100</v>
      </c>
      <c r="G710" s="297">
        <v>45</v>
      </c>
      <c r="H710" s="298">
        <v>6</v>
      </c>
      <c r="I710" s="298">
        <v>11</v>
      </c>
      <c r="J710" s="298">
        <v>18</v>
      </c>
      <c r="K710" s="298">
        <v>10</v>
      </c>
      <c r="L710" s="298">
        <v>120</v>
      </c>
    </row>
    <row r="711" spans="1:12">
      <c r="A711" s="294" t="s">
        <v>1963</v>
      </c>
      <c r="B711" s="294" t="s">
        <v>790</v>
      </c>
      <c r="C711" s="294" t="s">
        <v>822</v>
      </c>
      <c r="D711" s="295" t="s">
        <v>1231</v>
      </c>
      <c r="E711" s="296">
        <v>42736</v>
      </c>
      <c r="F711" s="296">
        <v>43100</v>
      </c>
      <c r="G711" s="297">
        <v>39</v>
      </c>
      <c r="H711" s="298">
        <v>5</v>
      </c>
      <c r="I711" s="298">
        <v>9</v>
      </c>
      <c r="J711" s="298">
        <v>15</v>
      </c>
      <c r="K711" s="298">
        <v>10</v>
      </c>
      <c r="L711" s="298">
        <v>111</v>
      </c>
    </row>
    <row r="712" spans="1:12">
      <c r="A712" s="294" t="s">
        <v>1964</v>
      </c>
      <c r="B712" s="294" t="s">
        <v>790</v>
      </c>
      <c r="C712" s="294" t="s">
        <v>823</v>
      </c>
      <c r="D712" s="295" t="s">
        <v>1231</v>
      </c>
      <c r="E712" s="296">
        <v>42736</v>
      </c>
      <c r="F712" s="296">
        <v>43100</v>
      </c>
      <c r="G712" s="297">
        <v>45</v>
      </c>
      <c r="H712" s="298">
        <v>6</v>
      </c>
      <c r="I712" s="298">
        <v>11</v>
      </c>
      <c r="J712" s="298">
        <v>18</v>
      </c>
      <c r="K712" s="298">
        <v>10</v>
      </c>
      <c r="L712" s="298">
        <v>120</v>
      </c>
    </row>
    <row r="713" spans="1:12">
      <c r="A713" s="294" t="s">
        <v>1965</v>
      </c>
      <c r="B713" s="294" t="s">
        <v>790</v>
      </c>
      <c r="C713" s="294" t="s">
        <v>824</v>
      </c>
      <c r="D713" s="295" t="s">
        <v>1231</v>
      </c>
      <c r="E713" s="296">
        <v>42736</v>
      </c>
      <c r="F713" s="296">
        <v>43100</v>
      </c>
      <c r="G713" s="297">
        <v>43</v>
      </c>
      <c r="H713" s="298">
        <v>6</v>
      </c>
      <c r="I713" s="298">
        <v>10</v>
      </c>
      <c r="J713" s="298">
        <v>17</v>
      </c>
      <c r="K713" s="298">
        <v>10</v>
      </c>
      <c r="L713" s="298">
        <v>94</v>
      </c>
    </row>
    <row r="714" spans="1:12">
      <c r="A714" s="294" t="s">
        <v>1966</v>
      </c>
      <c r="B714" s="294" t="s">
        <v>790</v>
      </c>
      <c r="C714" s="294" t="s">
        <v>825</v>
      </c>
      <c r="D714" s="295" t="s">
        <v>1231</v>
      </c>
      <c r="E714" s="296">
        <v>42736</v>
      </c>
      <c r="F714" s="296">
        <v>43100</v>
      </c>
      <c r="G714" s="297">
        <v>59</v>
      </c>
      <c r="H714" s="298">
        <v>8</v>
      </c>
      <c r="I714" s="298">
        <v>14</v>
      </c>
      <c r="J714" s="298">
        <v>23</v>
      </c>
      <c r="K714" s="298">
        <v>14</v>
      </c>
      <c r="L714" s="298">
        <v>126</v>
      </c>
    </row>
    <row r="715" spans="1:12">
      <c r="A715" s="294" t="s">
        <v>1967</v>
      </c>
      <c r="B715" s="294" t="s">
        <v>790</v>
      </c>
      <c r="C715" s="294" t="s">
        <v>826</v>
      </c>
      <c r="D715" s="295" t="s">
        <v>1231</v>
      </c>
      <c r="E715" s="296">
        <v>42736</v>
      </c>
      <c r="F715" s="296">
        <v>43100</v>
      </c>
      <c r="G715" s="297">
        <v>72</v>
      </c>
      <c r="H715" s="298">
        <v>10</v>
      </c>
      <c r="I715" s="298">
        <v>18</v>
      </c>
      <c r="J715" s="298">
        <v>28</v>
      </c>
      <c r="K715" s="298">
        <v>16</v>
      </c>
      <c r="L715" s="298">
        <v>242</v>
      </c>
    </row>
    <row r="716" spans="1:12">
      <c r="A716" s="294" t="s">
        <v>1968</v>
      </c>
      <c r="B716" s="294" t="s">
        <v>790</v>
      </c>
      <c r="C716" s="294" t="s">
        <v>827</v>
      </c>
      <c r="D716" s="295" t="s">
        <v>1231</v>
      </c>
      <c r="E716" s="296">
        <v>42736</v>
      </c>
      <c r="F716" s="296">
        <v>43100</v>
      </c>
      <c r="G716" s="297">
        <v>54</v>
      </c>
      <c r="H716" s="298">
        <v>8</v>
      </c>
      <c r="I716" s="298">
        <v>13</v>
      </c>
      <c r="J716" s="298">
        <v>21</v>
      </c>
      <c r="K716" s="298">
        <v>12</v>
      </c>
      <c r="L716" s="298">
        <v>120</v>
      </c>
    </row>
    <row r="717" spans="1:12">
      <c r="A717" s="294" t="s">
        <v>1969</v>
      </c>
      <c r="B717" s="294" t="s">
        <v>790</v>
      </c>
      <c r="C717" s="294" t="s">
        <v>828</v>
      </c>
      <c r="D717" s="295" t="s">
        <v>1231</v>
      </c>
      <c r="E717" s="296">
        <v>42736</v>
      </c>
      <c r="F717" s="296">
        <v>43100</v>
      </c>
      <c r="G717" s="297">
        <v>48</v>
      </c>
      <c r="H717" s="298">
        <v>7</v>
      </c>
      <c r="I717" s="298">
        <v>12</v>
      </c>
      <c r="J717" s="298">
        <v>19</v>
      </c>
      <c r="K717" s="298">
        <v>10</v>
      </c>
      <c r="L717" s="298">
        <v>134</v>
      </c>
    </row>
    <row r="718" spans="1:12">
      <c r="A718" s="294" t="s">
        <v>1970</v>
      </c>
      <c r="B718" s="294" t="s">
        <v>829</v>
      </c>
      <c r="C718" s="294" t="s">
        <v>1230</v>
      </c>
      <c r="D718" s="295" t="s">
        <v>1231</v>
      </c>
      <c r="E718" s="296">
        <v>42736</v>
      </c>
      <c r="F718" s="296">
        <v>43100</v>
      </c>
      <c r="G718" s="297">
        <v>49</v>
      </c>
      <c r="H718" s="298">
        <v>7</v>
      </c>
      <c r="I718" s="298">
        <v>12</v>
      </c>
      <c r="J718" s="298">
        <v>19</v>
      </c>
      <c r="K718" s="298">
        <v>11</v>
      </c>
      <c r="L718" s="298">
        <v>120</v>
      </c>
    </row>
    <row r="719" spans="1:12">
      <c r="A719" s="294" t="s">
        <v>1971</v>
      </c>
      <c r="B719" s="294" t="s">
        <v>829</v>
      </c>
      <c r="C719" s="294" t="s">
        <v>830</v>
      </c>
      <c r="D719" s="295" t="s">
        <v>1231</v>
      </c>
      <c r="E719" s="296">
        <v>42736</v>
      </c>
      <c r="F719" s="296">
        <v>43100</v>
      </c>
      <c r="G719" s="297">
        <v>49</v>
      </c>
      <c r="H719" s="298">
        <v>7</v>
      </c>
      <c r="I719" s="298">
        <v>12</v>
      </c>
      <c r="J719" s="298">
        <v>19</v>
      </c>
      <c r="K719" s="298">
        <v>11</v>
      </c>
      <c r="L719" s="298">
        <v>120</v>
      </c>
    </row>
    <row r="720" spans="1:12">
      <c r="A720" s="294" t="s">
        <v>1972</v>
      </c>
      <c r="B720" s="294" t="s">
        <v>829</v>
      </c>
      <c r="C720" s="294" t="s">
        <v>831</v>
      </c>
      <c r="D720" s="295" t="s">
        <v>1231</v>
      </c>
      <c r="E720" s="296">
        <v>42736</v>
      </c>
      <c r="F720" s="296">
        <v>43100</v>
      </c>
      <c r="G720" s="297">
        <v>55</v>
      </c>
      <c r="H720" s="298">
        <v>8</v>
      </c>
      <c r="I720" s="298">
        <v>13</v>
      </c>
      <c r="J720" s="298">
        <v>22</v>
      </c>
      <c r="K720" s="298">
        <v>12</v>
      </c>
      <c r="L720" s="298">
        <v>125</v>
      </c>
    </row>
    <row r="721" spans="1:12">
      <c r="A721" s="294" t="s">
        <v>1973</v>
      </c>
      <c r="B721" s="294" t="s">
        <v>829</v>
      </c>
      <c r="C721" s="294" t="s">
        <v>832</v>
      </c>
      <c r="D721" s="295" t="s">
        <v>1231</v>
      </c>
      <c r="E721" s="296">
        <v>42736</v>
      </c>
      <c r="F721" s="296">
        <v>43100</v>
      </c>
      <c r="G721" s="297">
        <v>54</v>
      </c>
      <c r="H721" s="298">
        <v>8</v>
      </c>
      <c r="I721" s="298">
        <v>13</v>
      </c>
      <c r="J721" s="298">
        <v>21</v>
      </c>
      <c r="K721" s="298">
        <v>12</v>
      </c>
      <c r="L721" s="298">
        <v>129</v>
      </c>
    </row>
    <row r="722" spans="1:12">
      <c r="A722" s="294" t="s">
        <v>1974</v>
      </c>
      <c r="B722" s="294" t="s">
        <v>829</v>
      </c>
      <c r="C722" s="294" t="s">
        <v>833</v>
      </c>
      <c r="D722" s="295" t="s">
        <v>1231</v>
      </c>
      <c r="E722" s="296">
        <v>42736</v>
      </c>
      <c r="F722" s="296">
        <v>43100</v>
      </c>
      <c r="G722" s="297">
        <v>54</v>
      </c>
      <c r="H722" s="298">
        <v>8</v>
      </c>
      <c r="I722" s="298">
        <v>13</v>
      </c>
      <c r="J722" s="298">
        <v>21</v>
      </c>
      <c r="K722" s="298">
        <v>12</v>
      </c>
      <c r="L722" s="298">
        <v>127</v>
      </c>
    </row>
    <row r="723" spans="1:12">
      <c r="A723" s="294" t="s">
        <v>1975</v>
      </c>
      <c r="B723" s="294" t="s">
        <v>834</v>
      </c>
      <c r="C723" s="294" t="s">
        <v>1230</v>
      </c>
      <c r="D723" s="295" t="s">
        <v>1231</v>
      </c>
      <c r="E723" s="296">
        <v>42736</v>
      </c>
      <c r="F723" s="296">
        <v>43100</v>
      </c>
      <c r="G723" s="297">
        <v>55</v>
      </c>
      <c r="H723" s="298">
        <v>8</v>
      </c>
      <c r="I723" s="298">
        <v>13</v>
      </c>
      <c r="J723" s="298">
        <v>22</v>
      </c>
      <c r="K723" s="298">
        <v>12</v>
      </c>
      <c r="L723" s="298">
        <v>161</v>
      </c>
    </row>
    <row r="724" spans="1:12">
      <c r="A724" s="294" t="s">
        <v>1976</v>
      </c>
      <c r="B724" s="294" t="s">
        <v>834</v>
      </c>
      <c r="C724" s="294" t="s">
        <v>835</v>
      </c>
      <c r="D724" s="295" t="s">
        <v>1231</v>
      </c>
      <c r="E724" s="296">
        <v>42736</v>
      </c>
      <c r="F724" s="296">
        <v>43100</v>
      </c>
      <c r="G724" s="297">
        <v>55</v>
      </c>
      <c r="H724" s="298">
        <v>8</v>
      </c>
      <c r="I724" s="298">
        <v>13</v>
      </c>
      <c r="J724" s="298">
        <v>22</v>
      </c>
      <c r="K724" s="298">
        <v>12</v>
      </c>
      <c r="L724" s="298">
        <v>161</v>
      </c>
    </row>
    <row r="725" spans="1:12">
      <c r="A725" s="294" t="s">
        <v>1977</v>
      </c>
      <c r="B725" s="294" t="s">
        <v>836</v>
      </c>
      <c r="C725" s="294" t="s">
        <v>837</v>
      </c>
      <c r="D725" s="295" t="s">
        <v>1231</v>
      </c>
      <c r="E725" s="296">
        <v>42736</v>
      </c>
      <c r="F725" s="296">
        <v>43100</v>
      </c>
      <c r="G725" s="297">
        <v>99</v>
      </c>
      <c r="H725" s="298">
        <v>14</v>
      </c>
      <c r="I725" s="298">
        <v>24</v>
      </c>
      <c r="J725" s="298">
        <v>39</v>
      </c>
      <c r="K725" s="298">
        <v>22</v>
      </c>
      <c r="L725" s="298">
        <v>440</v>
      </c>
    </row>
    <row r="726" spans="1:12">
      <c r="A726" s="294" t="s">
        <v>1978</v>
      </c>
      <c r="B726" s="294" t="s">
        <v>838</v>
      </c>
      <c r="C726" s="294" t="s">
        <v>1230</v>
      </c>
      <c r="D726" s="295" t="s">
        <v>1231</v>
      </c>
      <c r="E726" s="296">
        <v>42736</v>
      </c>
      <c r="F726" s="296">
        <v>43100</v>
      </c>
      <c r="G726" s="297">
        <v>54</v>
      </c>
      <c r="H726" s="298">
        <v>8</v>
      </c>
      <c r="I726" s="298">
        <v>13</v>
      </c>
      <c r="J726" s="298">
        <v>21</v>
      </c>
      <c r="K726" s="298">
        <v>12</v>
      </c>
      <c r="L726" s="298">
        <v>90</v>
      </c>
    </row>
    <row r="727" spans="1:12">
      <c r="A727" s="294" t="s">
        <v>1979</v>
      </c>
      <c r="B727" s="294" t="s">
        <v>838</v>
      </c>
      <c r="C727" s="294" t="s">
        <v>839</v>
      </c>
      <c r="D727" s="295" t="s">
        <v>1231</v>
      </c>
      <c r="E727" s="296">
        <v>42736</v>
      </c>
      <c r="F727" s="296">
        <v>43100</v>
      </c>
      <c r="G727" s="297">
        <v>75</v>
      </c>
      <c r="H727" s="298">
        <v>11</v>
      </c>
      <c r="I727" s="298">
        <v>18</v>
      </c>
      <c r="J727" s="298">
        <v>30</v>
      </c>
      <c r="K727" s="298">
        <v>16</v>
      </c>
      <c r="L727" s="298">
        <v>185</v>
      </c>
    </row>
    <row r="728" spans="1:12">
      <c r="A728" s="294" t="s">
        <v>1980</v>
      </c>
      <c r="B728" s="294" t="s">
        <v>840</v>
      </c>
      <c r="C728" s="294" t="s">
        <v>1230</v>
      </c>
      <c r="D728" s="295" t="s">
        <v>1231</v>
      </c>
      <c r="E728" s="296">
        <v>42736</v>
      </c>
      <c r="F728" s="296">
        <v>43100</v>
      </c>
      <c r="G728" s="297">
        <v>63</v>
      </c>
      <c r="H728" s="298">
        <v>9</v>
      </c>
      <c r="I728" s="298">
        <v>15</v>
      </c>
      <c r="J728" s="298">
        <v>25</v>
      </c>
      <c r="K728" s="298">
        <v>14</v>
      </c>
      <c r="L728" s="298">
        <v>203</v>
      </c>
    </row>
    <row r="729" spans="1:12">
      <c r="A729" s="294" t="s">
        <v>1981</v>
      </c>
      <c r="B729" s="294" t="s">
        <v>840</v>
      </c>
      <c r="C729" s="294" t="s">
        <v>841</v>
      </c>
      <c r="D729" s="295" t="s">
        <v>1231</v>
      </c>
      <c r="E729" s="296">
        <v>42736</v>
      </c>
      <c r="F729" s="296">
        <v>43100</v>
      </c>
      <c r="G729" s="297">
        <v>63</v>
      </c>
      <c r="H729" s="298">
        <v>9</v>
      </c>
      <c r="I729" s="298">
        <v>15</v>
      </c>
      <c r="J729" s="298">
        <v>25</v>
      </c>
      <c r="K729" s="298">
        <v>14</v>
      </c>
      <c r="L729" s="298">
        <v>203</v>
      </c>
    </row>
    <row r="730" spans="1:12">
      <c r="A730" s="294" t="s">
        <v>1982</v>
      </c>
      <c r="B730" s="294" t="s">
        <v>842</v>
      </c>
      <c r="C730" s="294" t="s">
        <v>843</v>
      </c>
      <c r="D730" s="295" t="s">
        <v>1231</v>
      </c>
      <c r="E730" s="296">
        <v>42856</v>
      </c>
      <c r="F730" s="296">
        <v>43069</v>
      </c>
      <c r="G730" s="297">
        <v>42</v>
      </c>
      <c r="H730" s="298">
        <v>6</v>
      </c>
      <c r="I730" s="298">
        <v>10</v>
      </c>
      <c r="J730" s="298">
        <v>16</v>
      </c>
      <c r="K730" s="298">
        <v>10</v>
      </c>
      <c r="L730" s="298">
        <v>70</v>
      </c>
    </row>
    <row r="731" spans="1:12">
      <c r="A731" s="294" t="s">
        <v>1983</v>
      </c>
      <c r="B731" s="294" t="s">
        <v>842</v>
      </c>
      <c r="C731" s="294" t="s">
        <v>843</v>
      </c>
      <c r="D731" s="295" t="s">
        <v>1232</v>
      </c>
      <c r="E731" s="296">
        <v>43070</v>
      </c>
      <c r="F731" s="296">
        <v>42855</v>
      </c>
      <c r="G731" s="297">
        <v>45</v>
      </c>
      <c r="H731" s="298">
        <v>6</v>
      </c>
      <c r="I731" s="298">
        <v>11</v>
      </c>
      <c r="J731" s="298">
        <v>18</v>
      </c>
      <c r="K731" s="298">
        <v>10</v>
      </c>
      <c r="L731" s="298">
        <v>105</v>
      </c>
    </row>
    <row r="732" spans="1:12">
      <c r="A732" s="294" t="s">
        <v>1984</v>
      </c>
      <c r="B732" s="294" t="s">
        <v>844</v>
      </c>
      <c r="C732" s="294" t="s">
        <v>1230</v>
      </c>
      <c r="D732" s="295" t="s">
        <v>1231</v>
      </c>
      <c r="E732" s="296">
        <v>42736</v>
      </c>
      <c r="F732" s="296">
        <v>43100</v>
      </c>
      <c r="G732" s="297">
        <v>53</v>
      </c>
      <c r="H732" s="298">
        <v>7</v>
      </c>
      <c r="I732" s="298">
        <v>13</v>
      </c>
      <c r="J732" s="298">
        <v>21</v>
      </c>
      <c r="K732" s="298">
        <v>12</v>
      </c>
      <c r="L732" s="298">
        <v>135</v>
      </c>
    </row>
    <row r="733" spans="1:12">
      <c r="A733" s="294" t="s">
        <v>1985</v>
      </c>
      <c r="B733" s="294" t="s">
        <v>844</v>
      </c>
      <c r="C733" s="294" t="s">
        <v>845</v>
      </c>
      <c r="D733" s="295" t="s">
        <v>1231</v>
      </c>
      <c r="E733" s="296">
        <v>42736</v>
      </c>
      <c r="F733" s="296">
        <v>43100</v>
      </c>
      <c r="G733" s="297">
        <v>45</v>
      </c>
      <c r="H733" s="298">
        <v>6</v>
      </c>
      <c r="I733" s="298">
        <v>11</v>
      </c>
      <c r="J733" s="298">
        <v>18</v>
      </c>
      <c r="K733" s="298">
        <v>10</v>
      </c>
      <c r="L733" s="298">
        <v>150</v>
      </c>
    </row>
    <row r="734" spans="1:12">
      <c r="A734" s="294" t="s">
        <v>1986</v>
      </c>
      <c r="B734" s="294" t="s">
        <v>844</v>
      </c>
      <c r="C734" s="294" t="s">
        <v>846</v>
      </c>
      <c r="D734" s="295" t="s">
        <v>1231</v>
      </c>
      <c r="E734" s="296">
        <v>42736</v>
      </c>
      <c r="F734" s="296">
        <v>43100</v>
      </c>
      <c r="G734" s="297">
        <v>66</v>
      </c>
      <c r="H734" s="298">
        <v>9</v>
      </c>
      <c r="I734" s="298">
        <v>16</v>
      </c>
      <c r="J734" s="298">
        <v>26</v>
      </c>
      <c r="K734" s="298">
        <v>15</v>
      </c>
      <c r="L734" s="298">
        <v>198</v>
      </c>
    </row>
    <row r="735" spans="1:12">
      <c r="A735" s="294" t="s">
        <v>1987</v>
      </c>
      <c r="B735" s="294" t="s">
        <v>844</v>
      </c>
      <c r="C735" s="294" t="s">
        <v>847</v>
      </c>
      <c r="D735" s="295" t="s">
        <v>1231</v>
      </c>
      <c r="E735" s="296">
        <v>42736</v>
      </c>
      <c r="F735" s="296">
        <v>43100</v>
      </c>
      <c r="G735" s="297">
        <v>64</v>
      </c>
      <c r="H735" s="298">
        <v>9</v>
      </c>
      <c r="I735" s="298">
        <v>16</v>
      </c>
      <c r="J735" s="298">
        <v>25</v>
      </c>
      <c r="K735" s="298">
        <v>14</v>
      </c>
      <c r="L735" s="298">
        <v>222</v>
      </c>
    </row>
    <row r="736" spans="1:12">
      <c r="A736" s="294" t="s">
        <v>1988</v>
      </c>
      <c r="B736" s="294" t="s">
        <v>844</v>
      </c>
      <c r="C736" s="294" t="s">
        <v>848</v>
      </c>
      <c r="D736" s="295" t="s">
        <v>1231</v>
      </c>
      <c r="E736" s="296">
        <v>42736</v>
      </c>
      <c r="F736" s="296">
        <v>43100</v>
      </c>
      <c r="G736" s="297">
        <v>60</v>
      </c>
      <c r="H736" s="298">
        <v>9</v>
      </c>
      <c r="I736" s="298">
        <v>15</v>
      </c>
      <c r="J736" s="298">
        <v>24</v>
      </c>
      <c r="K736" s="298">
        <v>12</v>
      </c>
      <c r="L736" s="298">
        <v>206</v>
      </c>
    </row>
    <row r="737" spans="1:12">
      <c r="A737" s="294" t="s">
        <v>1989</v>
      </c>
      <c r="B737" s="294" t="s">
        <v>844</v>
      </c>
      <c r="C737" s="294" t="s">
        <v>849</v>
      </c>
      <c r="D737" s="295" t="s">
        <v>1231</v>
      </c>
      <c r="E737" s="296">
        <v>42736</v>
      </c>
      <c r="F737" s="296">
        <v>43100</v>
      </c>
      <c r="G737" s="297">
        <v>86</v>
      </c>
      <c r="H737" s="298">
        <v>12</v>
      </c>
      <c r="I737" s="298">
        <v>21</v>
      </c>
      <c r="J737" s="298">
        <v>34</v>
      </c>
      <c r="K737" s="298">
        <v>19</v>
      </c>
      <c r="L737" s="298">
        <v>160</v>
      </c>
    </row>
    <row r="738" spans="1:12">
      <c r="A738" s="294" t="s">
        <v>1990</v>
      </c>
      <c r="B738" s="294" t="s">
        <v>844</v>
      </c>
      <c r="C738" s="294" t="s">
        <v>850</v>
      </c>
      <c r="D738" s="295" t="s">
        <v>1231</v>
      </c>
      <c r="E738" s="296">
        <v>42736</v>
      </c>
      <c r="F738" s="296">
        <v>43100</v>
      </c>
      <c r="G738" s="297">
        <v>60</v>
      </c>
      <c r="H738" s="298">
        <v>9</v>
      </c>
      <c r="I738" s="298">
        <v>15</v>
      </c>
      <c r="J738" s="298">
        <v>24</v>
      </c>
      <c r="K738" s="298">
        <v>12</v>
      </c>
      <c r="L738" s="298">
        <v>170</v>
      </c>
    </row>
    <row r="739" spans="1:12">
      <c r="A739" s="294" t="s">
        <v>1991</v>
      </c>
      <c r="B739" s="294" t="s">
        <v>844</v>
      </c>
      <c r="C739" s="294" t="s">
        <v>851</v>
      </c>
      <c r="D739" s="295" t="s">
        <v>1231</v>
      </c>
      <c r="E739" s="296">
        <v>42736</v>
      </c>
      <c r="F739" s="296">
        <v>43100</v>
      </c>
      <c r="G739" s="297">
        <v>49</v>
      </c>
      <c r="H739" s="298">
        <v>7</v>
      </c>
      <c r="I739" s="298">
        <v>12</v>
      </c>
      <c r="J739" s="298">
        <v>19</v>
      </c>
      <c r="K739" s="298">
        <v>11</v>
      </c>
      <c r="L739" s="298">
        <v>160</v>
      </c>
    </row>
    <row r="740" spans="1:12">
      <c r="A740" s="294" t="s">
        <v>1992</v>
      </c>
      <c r="B740" s="294" t="s">
        <v>852</v>
      </c>
      <c r="C740" s="294" t="s">
        <v>1230</v>
      </c>
      <c r="D740" s="295" t="s">
        <v>1231</v>
      </c>
      <c r="E740" s="296">
        <v>42736</v>
      </c>
      <c r="F740" s="296">
        <v>43100</v>
      </c>
      <c r="G740" s="297">
        <v>86</v>
      </c>
      <c r="H740" s="298">
        <v>12</v>
      </c>
      <c r="I740" s="298">
        <v>21</v>
      </c>
      <c r="J740" s="298">
        <v>34</v>
      </c>
      <c r="K740" s="298">
        <v>19</v>
      </c>
      <c r="L740" s="298">
        <v>189</v>
      </c>
    </row>
    <row r="741" spans="1:12">
      <c r="A741" s="294" t="s">
        <v>1993</v>
      </c>
      <c r="B741" s="294" t="s">
        <v>852</v>
      </c>
      <c r="C741" s="294" t="s">
        <v>853</v>
      </c>
      <c r="D741" s="295" t="s">
        <v>1231</v>
      </c>
      <c r="E741" s="296">
        <v>42736</v>
      </c>
      <c r="F741" s="296">
        <v>43100</v>
      </c>
      <c r="G741" s="297">
        <v>83</v>
      </c>
      <c r="H741" s="298">
        <v>12</v>
      </c>
      <c r="I741" s="298">
        <v>20</v>
      </c>
      <c r="J741" s="298">
        <v>33</v>
      </c>
      <c r="K741" s="298">
        <v>18</v>
      </c>
      <c r="L741" s="298">
        <v>220</v>
      </c>
    </row>
    <row r="742" spans="1:12">
      <c r="A742" s="294" t="s">
        <v>1994</v>
      </c>
      <c r="B742" s="294" t="s">
        <v>852</v>
      </c>
      <c r="C742" s="294" t="s">
        <v>854</v>
      </c>
      <c r="D742" s="295" t="s">
        <v>1231</v>
      </c>
      <c r="E742" s="296">
        <v>42736</v>
      </c>
      <c r="F742" s="296">
        <v>43100</v>
      </c>
      <c r="G742" s="297">
        <v>86</v>
      </c>
      <c r="H742" s="298">
        <v>12</v>
      </c>
      <c r="I742" s="298">
        <v>21</v>
      </c>
      <c r="J742" s="298">
        <v>34</v>
      </c>
      <c r="K742" s="298">
        <v>19</v>
      </c>
      <c r="L742" s="298">
        <v>189</v>
      </c>
    </row>
    <row r="743" spans="1:12">
      <c r="A743" s="294" t="s">
        <v>1995</v>
      </c>
      <c r="B743" s="294" t="s">
        <v>855</v>
      </c>
      <c r="C743" s="294" t="s">
        <v>1230</v>
      </c>
      <c r="D743" s="295" t="s">
        <v>1231</v>
      </c>
      <c r="E743" s="296">
        <v>42736</v>
      </c>
      <c r="F743" s="296">
        <v>43100</v>
      </c>
      <c r="G743" s="297">
        <v>39</v>
      </c>
      <c r="H743" s="298">
        <v>5</v>
      </c>
      <c r="I743" s="298">
        <v>9</v>
      </c>
      <c r="J743" s="298">
        <v>15</v>
      </c>
      <c r="K743" s="298">
        <v>10</v>
      </c>
      <c r="L743" s="298">
        <v>64</v>
      </c>
    </row>
    <row r="744" spans="1:12">
      <c r="A744" s="294" t="s">
        <v>1996</v>
      </c>
      <c r="B744" s="294" t="s">
        <v>855</v>
      </c>
      <c r="C744" s="294" t="s">
        <v>856</v>
      </c>
      <c r="D744" s="295" t="s">
        <v>1231</v>
      </c>
      <c r="E744" s="296">
        <v>42736</v>
      </c>
      <c r="F744" s="296">
        <v>43100</v>
      </c>
      <c r="G744" s="297">
        <v>33</v>
      </c>
      <c r="H744" s="298">
        <v>4</v>
      </c>
      <c r="I744" s="298">
        <v>8</v>
      </c>
      <c r="J744" s="298">
        <v>13</v>
      </c>
      <c r="K744" s="298">
        <v>8</v>
      </c>
      <c r="L744" s="298">
        <v>79</v>
      </c>
    </row>
    <row r="745" spans="1:12">
      <c r="A745" s="294" t="s">
        <v>1997</v>
      </c>
      <c r="B745" s="294" t="s">
        <v>855</v>
      </c>
      <c r="C745" s="294" t="s">
        <v>857</v>
      </c>
      <c r="D745" s="295" t="s">
        <v>1231</v>
      </c>
      <c r="E745" s="296">
        <v>42736</v>
      </c>
      <c r="F745" s="296">
        <v>43100</v>
      </c>
      <c r="G745" s="297">
        <v>42</v>
      </c>
      <c r="H745" s="298">
        <v>6</v>
      </c>
      <c r="I745" s="298">
        <v>10</v>
      </c>
      <c r="J745" s="298">
        <v>16</v>
      </c>
      <c r="K745" s="298">
        <v>10</v>
      </c>
      <c r="L745" s="298">
        <v>104</v>
      </c>
    </row>
    <row r="746" spans="1:12">
      <c r="A746" s="294" t="s">
        <v>1998</v>
      </c>
      <c r="B746" s="294" t="s">
        <v>855</v>
      </c>
      <c r="C746" s="294" t="s">
        <v>858</v>
      </c>
      <c r="D746" s="295" t="s">
        <v>1231</v>
      </c>
      <c r="E746" s="296">
        <v>42736</v>
      </c>
      <c r="F746" s="296">
        <v>43100</v>
      </c>
      <c r="G746" s="297">
        <v>39</v>
      </c>
      <c r="H746" s="298">
        <v>5</v>
      </c>
      <c r="I746" s="298">
        <v>9</v>
      </c>
      <c r="J746" s="298">
        <v>15</v>
      </c>
      <c r="K746" s="298">
        <v>10</v>
      </c>
      <c r="L746" s="298">
        <v>79</v>
      </c>
    </row>
    <row r="747" spans="1:12">
      <c r="A747" s="294" t="s">
        <v>1999</v>
      </c>
      <c r="B747" s="294" t="s">
        <v>855</v>
      </c>
      <c r="C747" s="294" t="s">
        <v>859</v>
      </c>
      <c r="D747" s="295" t="s">
        <v>1231</v>
      </c>
      <c r="E747" s="296">
        <v>42736</v>
      </c>
      <c r="F747" s="296">
        <v>43100</v>
      </c>
      <c r="G747" s="297">
        <v>69</v>
      </c>
      <c r="H747" s="298">
        <v>10</v>
      </c>
      <c r="I747" s="298">
        <v>17</v>
      </c>
      <c r="J747" s="298">
        <v>27</v>
      </c>
      <c r="K747" s="298">
        <v>15</v>
      </c>
      <c r="L747" s="298">
        <v>150</v>
      </c>
    </row>
    <row r="748" spans="1:12">
      <c r="A748" s="294" t="s">
        <v>2000</v>
      </c>
      <c r="B748" s="294" t="s">
        <v>860</v>
      </c>
      <c r="C748" s="294" t="s">
        <v>861</v>
      </c>
      <c r="D748" s="295" t="s">
        <v>1231</v>
      </c>
      <c r="E748" s="296">
        <v>42736</v>
      </c>
      <c r="F748" s="296">
        <v>43100</v>
      </c>
      <c r="G748" s="297">
        <v>76</v>
      </c>
      <c r="H748" s="298">
        <v>11</v>
      </c>
      <c r="I748" s="298">
        <v>19</v>
      </c>
      <c r="J748" s="298">
        <v>30</v>
      </c>
      <c r="K748" s="298">
        <v>16</v>
      </c>
      <c r="L748" s="298">
        <v>148</v>
      </c>
    </row>
    <row r="749" spans="1:12">
      <c r="A749" s="294" t="s">
        <v>2001</v>
      </c>
      <c r="B749" s="294" t="s">
        <v>862</v>
      </c>
      <c r="C749" s="294" t="s">
        <v>1230</v>
      </c>
      <c r="D749" s="295" t="s">
        <v>1231</v>
      </c>
      <c r="E749" s="296">
        <v>42736</v>
      </c>
      <c r="F749" s="296">
        <v>43100</v>
      </c>
      <c r="G749" s="297">
        <v>45</v>
      </c>
      <c r="H749" s="298">
        <v>6</v>
      </c>
      <c r="I749" s="298">
        <v>11</v>
      </c>
      <c r="J749" s="298">
        <v>18</v>
      </c>
      <c r="K749" s="298">
        <v>10</v>
      </c>
      <c r="L749" s="298">
        <v>129</v>
      </c>
    </row>
    <row r="750" spans="1:12">
      <c r="A750" s="294" t="s">
        <v>2002</v>
      </c>
      <c r="B750" s="294" t="s">
        <v>862</v>
      </c>
      <c r="C750" s="294" t="s">
        <v>863</v>
      </c>
      <c r="D750" s="295" t="s">
        <v>1231</v>
      </c>
      <c r="E750" s="296">
        <v>42736</v>
      </c>
      <c r="F750" s="296">
        <v>43100</v>
      </c>
      <c r="G750" s="297">
        <v>69</v>
      </c>
      <c r="H750" s="298">
        <v>10</v>
      </c>
      <c r="I750" s="298">
        <v>17</v>
      </c>
      <c r="J750" s="298">
        <v>27</v>
      </c>
      <c r="K750" s="298">
        <v>15</v>
      </c>
      <c r="L750" s="298">
        <v>166</v>
      </c>
    </row>
    <row r="751" spans="1:12">
      <c r="A751" s="294" t="s">
        <v>2003</v>
      </c>
      <c r="B751" s="294" t="s">
        <v>862</v>
      </c>
      <c r="C751" s="294" t="s">
        <v>864</v>
      </c>
      <c r="D751" s="295" t="s">
        <v>1231</v>
      </c>
      <c r="E751" s="296">
        <v>42736</v>
      </c>
      <c r="F751" s="296">
        <v>43100</v>
      </c>
      <c r="G751" s="297">
        <v>45</v>
      </c>
      <c r="H751" s="298">
        <v>6</v>
      </c>
      <c r="I751" s="298">
        <v>11</v>
      </c>
      <c r="J751" s="298">
        <v>18</v>
      </c>
      <c r="K751" s="298">
        <v>10</v>
      </c>
      <c r="L751" s="298">
        <v>124</v>
      </c>
    </row>
    <row r="752" spans="1:12">
      <c r="A752" s="294" t="s">
        <v>2004</v>
      </c>
      <c r="B752" s="294" t="s">
        <v>865</v>
      </c>
      <c r="C752" s="294" t="s">
        <v>1230</v>
      </c>
      <c r="D752" s="295" t="s">
        <v>1231</v>
      </c>
      <c r="E752" s="296">
        <v>42736</v>
      </c>
      <c r="F752" s="296">
        <v>43100</v>
      </c>
      <c r="G752" s="297">
        <v>92</v>
      </c>
      <c r="H752" s="298">
        <v>13</v>
      </c>
      <c r="I752" s="298">
        <v>23</v>
      </c>
      <c r="J752" s="298">
        <v>36</v>
      </c>
      <c r="K752" s="298">
        <v>20</v>
      </c>
      <c r="L752" s="298">
        <v>194</v>
      </c>
    </row>
    <row r="753" spans="1:12">
      <c r="A753" s="294" t="s">
        <v>2005</v>
      </c>
      <c r="B753" s="294" t="s">
        <v>865</v>
      </c>
      <c r="C753" s="294" t="s">
        <v>866</v>
      </c>
      <c r="D753" s="295" t="s">
        <v>1231</v>
      </c>
      <c r="E753" s="296">
        <v>42736</v>
      </c>
      <c r="F753" s="296">
        <v>43100</v>
      </c>
      <c r="G753" s="297">
        <v>112</v>
      </c>
      <c r="H753" s="298">
        <v>16</v>
      </c>
      <c r="I753" s="298">
        <v>28</v>
      </c>
      <c r="J753" s="298">
        <v>44</v>
      </c>
      <c r="K753" s="298">
        <v>24</v>
      </c>
      <c r="L753" s="298">
        <v>244</v>
      </c>
    </row>
    <row r="754" spans="1:12">
      <c r="A754" s="294" t="s">
        <v>2006</v>
      </c>
      <c r="B754" s="294" t="s">
        <v>865</v>
      </c>
      <c r="C754" s="294" t="s">
        <v>867</v>
      </c>
      <c r="D754" s="295" t="s">
        <v>1231</v>
      </c>
      <c r="E754" s="296">
        <v>42736</v>
      </c>
      <c r="F754" s="296">
        <v>43100</v>
      </c>
      <c r="G754" s="297">
        <v>92</v>
      </c>
      <c r="H754" s="298">
        <v>13</v>
      </c>
      <c r="I754" s="298">
        <v>23</v>
      </c>
      <c r="J754" s="298">
        <v>36</v>
      </c>
      <c r="K754" s="298">
        <v>20</v>
      </c>
      <c r="L754" s="298">
        <v>165</v>
      </c>
    </row>
    <row r="755" spans="1:12">
      <c r="A755" s="294" t="s">
        <v>2007</v>
      </c>
      <c r="B755" s="294" t="s">
        <v>865</v>
      </c>
      <c r="C755" s="294" t="s">
        <v>868</v>
      </c>
      <c r="D755" s="295" t="s">
        <v>1231</v>
      </c>
      <c r="E755" s="296">
        <v>42736</v>
      </c>
      <c r="F755" s="296">
        <v>43100</v>
      </c>
      <c r="G755" s="297">
        <v>87</v>
      </c>
      <c r="H755" s="298">
        <v>13</v>
      </c>
      <c r="I755" s="298">
        <v>21</v>
      </c>
      <c r="J755" s="298">
        <v>34</v>
      </c>
      <c r="K755" s="298">
        <v>19</v>
      </c>
      <c r="L755" s="298">
        <v>220</v>
      </c>
    </row>
    <row r="756" spans="1:12">
      <c r="A756" s="294" t="s">
        <v>2008</v>
      </c>
      <c r="B756" s="294" t="s">
        <v>865</v>
      </c>
      <c r="C756" s="294" t="s">
        <v>869</v>
      </c>
      <c r="D756" s="295" t="s">
        <v>1231</v>
      </c>
      <c r="E756" s="296">
        <v>42736</v>
      </c>
      <c r="F756" s="296">
        <v>43100</v>
      </c>
      <c r="G756" s="297">
        <v>99</v>
      </c>
      <c r="H756" s="298">
        <v>14</v>
      </c>
      <c r="I756" s="298">
        <v>24</v>
      </c>
      <c r="J756" s="298">
        <v>39</v>
      </c>
      <c r="K756" s="298">
        <v>22</v>
      </c>
      <c r="L756" s="298">
        <v>182</v>
      </c>
    </row>
    <row r="757" spans="1:12">
      <c r="A757" s="294" t="s">
        <v>2009</v>
      </c>
      <c r="B757" s="294" t="s">
        <v>865</v>
      </c>
      <c r="C757" s="294" t="s">
        <v>870</v>
      </c>
      <c r="D757" s="295" t="s">
        <v>1231</v>
      </c>
      <c r="E757" s="296">
        <v>42736</v>
      </c>
      <c r="F757" s="296">
        <v>43100</v>
      </c>
      <c r="G757" s="297">
        <v>108</v>
      </c>
      <c r="H757" s="298">
        <v>16</v>
      </c>
      <c r="I757" s="298">
        <v>27</v>
      </c>
      <c r="J757" s="298">
        <v>43</v>
      </c>
      <c r="K757" s="298">
        <v>22</v>
      </c>
      <c r="L757" s="298">
        <v>248</v>
      </c>
    </row>
    <row r="758" spans="1:12">
      <c r="A758" s="294" t="s">
        <v>2010</v>
      </c>
      <c r="B758" s="294" t="s">
        <v>865</v>
      </c>
      <c r="C758" s="294" t="s">
        <v>871</v>
      </c>
      <c r="D758" s="295" t="s">
        <v>1231</v>
      </c>
      <c r="E758" s="296">
        <v>42736</v>
      </c>
      <c r="F758" s="296">
        <v>43100</v>
      </c>
      <c r="G758" s="297">
        <v>82</v>
      </c>
      <c r="H758" s="298">
        <v>12</v>
      </c>
      <c r="I758" s="298">
        <v>20</v>
      </c>
      <c r="J758" s="298">
        <v>32</v>
      </c>
      <c r="K758" s="298">
        <v>18</v>
      </c>
      <c r="L758" s="298">
        <v>201</v>
      </c>
    </row>
    <row r="759" spans="1:12">
      <c r="A759" s="294" t="s">
        <v>2011</v>
      </c>
      <c r="B759" s="294" t="s">
        <v>865</v>
      </c>
      <c r="C759" s="294" t="s">
        <v>872</v>
      </c>
      <c r="D759" s="295" t="s">
        <v>1231</v>
      </c>
      <c r="E759" s="296">
        <v>42736</v>
      </c>
      <c r="F759" s="296">
        <v>43100</v>
      </c>
      <c r="G759" s="297">
        <v>100</v>
      </c>
      <c r="H759" s="298">
        <v>15</v>
      </c>
      <c r="I759" s="298">
        <v>25</v>
      </c>
      <c r="J759" s="298">
        <v>40</v>
      </c>
      <c r="K759" s="298">
        <v>20</v>
      </c>
      <c r="L759" s="298">
        <v>201</v>
      </c>
    </row>
    <row r="760" spans="1:12">
      <c r="A760" s="294" t="s">
        <v>2012</v>
      </c>
      <c r="B760" s="294" t="s">
        <v>865</v>
      </c>
      <c r="C760" s="294" t="s">
        <v>873</v>
      </c>
      <c r="D760" s="295" t="s">
        <v>1231</v>
      </c>
      <c r="E760" s="296">
        <v>42736</v>
      </c>
      <c r="F760" s="296">
        <v>43100</v>
      </c>
      <c r="G760" s="297">
        <v>100</v>
      </c>
      <c r="H760" s="298">
        <v>15</v>
      </c>
      <c r="I760" s="298">
        <v>25</v>
      </c>
      <c r="J760" s="298">
        <v>40</v>
      </c>
      <c r="K760" s="298">
        <v>20</v>
      </c>
      <c r="L760" s="298">
        <v>201</v>
      </c>
    </row>
    <row r="761" spans="1:12">
      <c r="A761" s="294" t="s">
        <v>2013</v>
      </c>
      <c r="B761" s="294" t="s">
        <v>865</v>
      </c>
      <c r="C761" s="294" t="s">
        <v>874</v>
      </c>
      <c r="D761" s="295" t="s">
        <v>1231</v>
      </c>
      <c r="E761" s="296">
        <v>42736</v>
      </c>
      <c r="F761" s="296">
        <v>43100</v>
      </c>
      <c r="G761" s="297">
        <v>93</v>
      </c>
      <c r="H761" s="298">
        <v>13</v>
      </c>
      <c r="I761" s="298">
        <v>23</v>
      </c>
      <c r="J761" s="298">
        <v>37</v>
      </c>
      <c r="K761" s="298">
        <v>20</v>
      </c>
      <c r="L761" s="298">
        <v>213</v>
      </c>
    </row>
    <row r="762" spans="1:12">
      <c r="A762" s="294" t="s">
        <v>2014</v>
      </c>
      <c r="B762" s="294" t="s">
        <v>865</v>
      </c>
      <c r="C762" s="294" t="s">
        <v>875</v>
      </c>
      <c r="D762" s="295" t="s">
        <v>1231</v>
      </c>
      <c r="E762" s="296">
        <v>42736</v>
      </c>
      <c r="F762" s="296">
        <v>43100</v>
      </c>
      <c r="G762" s="297">
        <v>90</v>
      </c>
      <c r="H762" s="298">
        <v>13</v>
      </c>
      <c r="I762" s="298">
        <v>22</v>
      </c>
      <c r="J762" s="298">
        <v>36</v>
      </c>
      <c r="K762" s="298">
        <v>19</v>
      </c>
      <c r="L762" s="298">
        <v>207</v>
      </c>
    </row>
    <row r="763" spans="1:12">
      <c r="A763" s="294" t="s">
        <v>2015</v>
      </c>
      <c r="B763" s="294" t="s">
        <v>865</v>
      </c>
      <c r="C763" s="294" t="s">
        <v>876</v>
      </c>
      <c r="D763" s="295" t="s">
        <v>1231</v>
      </c>
      <c r="E763" s="296">
        <v>42736</v>
      </c>
      <c r="F763" s="296">
        <v>43100</v>
      </c>
      <c r="G763" s="297">
        <v>92</v>
      </c>
      <c r="H763" s="298">
        <v>13</v>
      </c>
      <c r="I763" s="298">
        <v>23</v>
      </c>
      <c r="J763" s="298">
        <v>36</v>
      </c>
      <c r="K763" s="298">
        <v>20</v>
      </c>
      <c r="L763" s="298">
        <v>173</v>
      </c>
    </row>
    <row r="764" spans="1:12">
      <c r="A764" s="294" t="s">
        <v>2016</v>
      </c>
      <c r="B764" s="294" t="s">
        <v>865</v>
      </c>
      <c r="C764" s="294" t="s">
        <v>877</v>
      </c>
      <c r="D764" s="295" t="s">
        <v>1231</v>
      </c>
      <c r="E764" s="296">
        <v>42736</v>
      </c>
      <c r="F764" s="296">
        <v>43100</v>
      </c>
      <c r="G764" s="297">
        <v>90</v>
      </c>
      <c r="H764" s="298">
        <v>13</v>
      </c>
      <c r="I764" s="298">
        <v>22</v>
      </c>
      <c r="J764" s="298">
        <v>36</v>
      </c>
      <c r="K764" s="298">
        <v>19</v>
      </c>
      <c r="L764" s="298">
        <v>207</v>
      </c>
    </row>
    <row r="765" spans="1:12">
      <c r="A765" s="294" t="s">
        <v>2017</v>
      </c>
      <c r="B765" s="294" t="s">
        <v>878</v>
      </c>
      <c r="C765" s="294" t="s">
        <v>1230</v>
      </c>
      <c r="D765" s="295" t="s">
        <v>1231</v>
      </c>
      <c r="E765" s="296">
        <v>42840</v>
      </c>
      <c r="F765" s="296">
        <v>43083</v>
      </c>
      <c r="G765" s="297">
        <v>66</v>
      </c>
      <c r="H765" s="298">
        <v>9</v>
      </c>
      <c r="I765" s="298">
        <v>16</v>
      </c>
      <c r="J765" s="298">
        <v>26</v>
      </c>
      <c r="K765" s="298">
        <v>15</v>
      </c>
      <c r="L765" s="298">
        <v>118</v>
      </c>
    </row>
    <row r="766" spans="1:12">
      <c r="A766" s="294" t="s">
        <v>2018</v>
      </c>
      <c r="B766" s="294" t="s">
        <v>878</v>
      </c>
      <c r="C766" s="294" t="s">
        <v>1230</v>
      </c>
      <c r="D766" s="295" t="s">
        <v>1232</v>
      </c>
      <c r="E766" s="296">
        <v>43084</v>
      </c>
      <c r="F766" s="296">
        <v>42839</v>
      </c>
      <c r="G766" s="297">
        <v>69</v>
      </c>
      <c r="H766" s="298">
        <v>10</v>
      </c>
      <c r="I766" s="298">
        <v>17</v>
      </c>
      <c r="J766" s="298">
        <v>27</v>
      </c>
      <c r="K766" s="298">
        <v>15</v>
      </c>
      <c r="L766" s="298">
        <v>155</v>
      </c>
    </row>
    <row r="767" spans="1:12">
      <c r="A767" s="294" t="s">
        <v>2019</v>
      </c>
      <c r="B767" s="294" t="s">
        <v>878</v>
      </c>
      <c r="C767" s="294" t="s">
        <v>879</v>
      </c>
      <c r="D767" s="295" t="s">
        <v>1231</v>
      </c>
      <c r="E767" s="296">
        <v>42829</v>
      </c>
      <c r="F767" s="296">
        <v>43087</v>
      </c>
      <c r="G767" s="297">
        <v>88</v>
      </c>
      <c r="H767" s="298">
        <v>13</v>
      </c>
      <c r="I767" s="298">
        <v>22</v>
      </c>
      <c r="J767" s="298">
        <v>35</v>
      </c>
      <c r="K767" s="298">
        <v>18</v>
      </c>
      <c r="L767" s="298">
        <v>198</v>
      </c>
    </row>
    <row r="768" spans="1:12">
      <c r="A768" s="294" t="s">
        <v>2020</v>
      </c>
      <c r="B768" s="294" t="s">
        <v>878</v>
      </c>
      <c r="C768" s="294" t="s">
        <v>879</v>
      </c>
      <c r="D768" s="295" t="s">
        <v>1232</v>
      </c>
      <c r="E768" s="296">
        <v>43088</v>
      </c>
      <c r="F768" s="296">
        <v>42828</v>
      </c>
      <c r="G768" s="297">
        <v>93</v>
      </c>
      <c r="H768" s="298">
        <v>13</v>
      </c>
      <c r="I768" s="298">
        <v>23</v>
      </c>
      <c r="J768" s="298">
        <v>37</v>
      </c>
      <c r="K768" s="298">
        <v>20</v>
      </c>
      <c r="L768" s="298">
        <v>257</v>
      </c>
    </row>
    <row r="769" spans="1:12">
      <c r="A769" s="294" t="s">
        <v>2021</v>
      </c>
      <c r="B769" s="294" t="s">
        <v>878</v>
      </c>
      <c r="C769" s="294" t="s">
        <v>880</v>
      </c>
      <c r="D769" s="295" t="s">
        <v>1231</v>
      </c>
      <c r="E769" s="296">
        <v>42840</v>
      </c>
      <c r="F769" s="296">
        <v>43083</v>
      </c>
      <c r="G769" s="297">
        <v>66</v>
      </c>
      <c r="H769" s="298">
        <v>9</v>
      </c>
      <c r="I769" s="298">
        <v>16</v>
      </c>
      <c r="J769" s="298">
        <v>26</v>
      </c>
      <c r="K769" s="298">
        <v>15</v>
      </c>
      <c r="L769" s="298">
        <v>118</v>
      </c>
    </row>
    <row r="770" spans="1:12">
      <c r="A770" s="294" t="s">
        <v>2022</v>
      </c>
      <c r="B770" s="294" t="s">
        <v>878</v>
      </c>
      <c r="C770" s="294" t="s">
        <v>880</v>
      </c>
      <c r="D770" s="295" t="s">
        <v>1232</v>
      </c>
      <c r="E770" s="296">
        <v>43084</v>
      </c>
      <c r="F770" s="296">
        <v>42839</v>
      </c>
      <c r="G770" s="297">
        <v>69</v>
      </c>
      <c r="H770" s="298">
        <v>10</v>
      </c>
      <c r="I770" s="298">
        <v>17</v>
      </c>
      <c r="J770" s="298">
        <v>27</v>
      </c>
      <c r="K770" s="298">
        <v>15</v>
      </c>
      <c r="L770" s="298">
        <v>155</v>
      </c>
    </row>
    <row r="771" spans="1:12">
      <c r="A771" s="294" t="s">
        <v>2023</v>
      </c>
      <c r="B771" s="294" t="s">
        <v>878</v>
      </c>
      <c r="C771" s="294" t="s">
        <v>881</v>
      </c>
      <c r="D771" s="295" t="s">
        <v>1231</v>
      </c>
      <c r="E771" s="296">
        <v>42736</v>
      </c>
      <c r="F771" s="296">
        <v>43100</v>
      </c>
      <c r="G771" s="297">
        <v>84</v>
      </c>
      <c r="H771" s="298">
        <v>12</v>
      </c>
      <c r="I771" s="298">
        <v>21</v>
      </c>
      <c r="J771" s="298">
        <v>33</v>
      </c>
      <c r="K771" s="298">
        <v>18</v>
      </c>
      <c r="L771" s="298">
        <v>194</v>
      </c>
    </row>
    <row r="772" spans="1:12">
      <c r="A772" s="294" t="s">
        <v>2024</v>
      </c>
      <c r="B772" s="294" t="s">
        <v>878</v>
      </c>
      <c r="C772" s="294" t="s">
        <v>882</v>
      </c>
      <c r="D772" s="295" t="s">
        <v>1231</v>
      </c>
      <c r="E772" s="296">
        <v>42736</v>
      </c>
      <c r="F772" s="296">
        <v>43100</v>
      </c>
      <c r="G772" s="297">
        <v>85</v>
      </c>
      <c r="H772" s="298">
        <v>12</v>
      </c>
      <c r="I772" s="298">
        <v>21</v>
      </c>
      <c r="J772" s="298">
        <v>34</v>
      </c>
      <c r="K772" s="298">
        <v>18</v>
      </c>
      <c r="L772" s="298">
        <v>186</v>
      </c>
    </row>
    <row r="773" spans="1:12">
      <c r="A773" s="294" t="s">
        <v>2025</v>
      </c>
      <c r="B773" s="294" t="s">
        <v>878</v>
      </c>
      <c r="C773" s="294" t="s">
        <v>883</v>
      </c>
      <c r="D773" s="295" t="s">
        <v>1231</v>
      </c>
      <c r="E773" s="296">
        <v>42736</v>
      </c>
      <c r="F773" s="296">
        <v>43100</v>
      </c>
      <c r="G773" s="297">
        <v>91</v>
      </c>
      <c r="H773" s="298">
        <v>13</v>
      </c>
      <c r="I773" s="298">
        <v>22</v>
      </c>
      <c r="J773" s="298">
        <v>36</v>
      </c>
      <c r="K773" s="298">
        <v>20</v>
      </c>
      <c r="L773" s="298">
        <v>180</v>
      </c>
    </row>
    <row r="774" spans="1:12">
      <c r="A774" s="294" t="s">
        <v>2026</v>
      </c>
      <c r="B774" s="294" t="s">
        <v>884</v>
      </c>
      <c r="C774" s="294" t="s">
        <v>885</v>
      </c>
      <c r="D774" s="295" t="s">
        <v>1231</v>
      </c>
      <c r="E774" s="296">
        <v>42736</v>
      </c>
      <c r="F774" s="296">
        <v>43100</v>
      </c>
      <c r="G774" s="297">
        <v>73</v>
      </c>
      <c r="H774" s="298">
        <v>10</v>
      </c>
      <c r="I774" s="298">
        <v>18</v>
      </c>
      <c r="J774" s="298">
        <v>29</v>
      </c>
      <c r="K774" s="298">
        <v>16</v>
      </c>
      <c r="L774" s="298">
        <v>192</v>
      </c>
    </row>
    <row r="775" spans="1:12">
      <c r="A775" s="294" t="s">
        <v>2027</v>
      </c>
      <c r="B775" s="294" t="s">
        <v>886</v>
      </c>
      <c r="C775" s="294" t="s">
        <v>1230</v>
      </c>
      <c r="D775" s="295" t="s">
        <v>1231</v>
      </c>
      <c r="E775" s="296">
        <v>42736</v>
      </c>
      <c r="F775" s="296">
        <v>43100</v>
      </c>
      <c r="G775" s="297">
        <v>72</v>
      </c>
      <c r="H775" s="298">
        <v>10</v>
      </c>
      <c r="I775" s="298">
        <v>18</v>
      </c>
      <c r="J775" s="298">
        <v>28</v>
      </c>
      <c r="K775" s="298">
        <v>16</v>
      </c>
      <c r="L775" s="298">
        <v>119</v>
      </c>
    </row>
    <row r="776" spans="1:12">
      <c r="A776" s="294" t="s">
        <v>2028</v>
      </c>
      <c r="B776" s="294" t="s">
        <v>886</v>
      </c>
      <c r="C776" s="294" t="s">
        <v>887</v>
      </c>
      <c r="D776" s="295" t="s">
        <v>1231</v>
      </c>
      <c r="E776" s="296">
        <v>42736</v>
      </c>
      <c r="F776" s="296">
        <v>43100</v>
      </c>
      <c r="G776" s="297">
        <v>130</v>
      </c>
      <c r="H776" s="298">
        <v>19</v>
      </c>
      <c r="I776" s="298">
        <v>32</v>
      </c>
      <c r="J776" s="298">
        <v>52</v>
      </c>
      <c r="K776" s="298">
        <v>27</v>
      </c>
      <c r="L776" s="298">
        <v>258</v>
      </c>
    </row>
    <row r="777" spans="1:12">
      <c r="A777" s="294" t="s">
        <v>2029</v>
      </c>
      <c r="B777" s="294" t="s">
        <v>886</v>
      </c>
      <c r="C777" s="294" t="s">
        <v>888</v>
      </c>
      <c r="D777" s="295" t="s">
        <v>1231</v>
      </c>
      <c r="E777" s="296">
        <v>42736</v>
      </c>
      <c r="F777" s="296">
        <v>43100</v>
      </c>
      <c r="G777" s="297">
        <v>94</v>
      </c>
      <c r="H777" s="298">
        <v>14</v>
      </c>
      <c r="I777" s="298">
        <v>23</v>
      </c>
      <c r="J777" s="298">
        <v>37</v>
      </c>
      <c r="K777" s="298">
        <v>20</v>
      </c>
      <c r="L777" s="298">
        <v>178</v>
      </c>
    </row>
    <row r="778" spans="1:12">
      <c r="A778" s="294" t="s">
        <v>2030</v>
      </c>
      <c r="B778" s="294" t="s">
        <v>886</v>
      </c>
      <c r="C778" s="294" t="s">
        <v>2396</v>
      </c>
      <c r="D778" s="295" t="s">
        <v>1231</v>
      </c>
      <c r="E778" s="296">
        <v>42736</v>
      </c>
      <c r="F778" s="296">
        <v>43100</v>
      </c>
      <c r="G778" s="297">
        <v>87</v>
      </c>
      <c r="H778" s="298">
        <v>13</v>
      </c>
      <c r="I778" s="298">
        <v>21</v>
      </c>
      <c r="J778" s="298">
        <v>34</v>
      </c>
      <c r="K778" s="298">
        <v>19</v>
      </c>
      <c r="L778" s="298">
        <v>137</v>
      </c>
    </row>
    <row r="779" spans="1:12">
      <c r="A779" s="294" t="s">
        <v>2031</v>
      </c>
      <c r="B779" s="294" t="s">
        <v>886</v>
      </c>
      <c r="C779" s="294" t="s">
        <v>889</v>
      </c>
      <c r="D779" s="295" t="s">
        <v>1231</v>
      </c>
      <c r="E779" s="296">
        <v>42736</v>
      </c>
      <c r="F779" s="296">
        <v>43100</v>
      </c>
      <c r="G779" s="297">
        <v>100</v>
      </c>
      <c r="H779" s="298">
        <v>15</v>
      </c>
      <c r="I779" s="298">
        <v>25</v>
      </c>
      <c r="J779" s="298">
        <v>40</v>
      </c>
      <c r="K779" s="298">
        <v>20</v>
      </c>
      <c r="L779" s="298">
        <v>294</v>
      </c>
    </row>
    <row r="780" spans="1:12">
      <c r="A780" s="294" t="s">
        <v>2032</v>
      </c>
      <c r="B780" s="294" t="s">
        <v>886</v>
      </c>
      <c r="C780" s="294" t="s">
        <v>890</v>
      </c>
      <c r="D780" s="295" t="s">
        <v>1231</v>
      </c>
      <c r="E780" s="296">
        <v>42736</v>
      </c>
      <c r="F780" s="296">
        <v>43100</v>
      </c>
      <c r="G780" s="297">
        <v>88</v>
      </c>
      <c r="H780" s="298">
        <v>13</v>
      </c>
      <c r="I780" s="298">
        <v>22</v>
      </c>
      <c r="J780" s="298">
        <v>35</v>
      </c>
      <c r="K780" s="298">
        <v>18</v>
      </c>
      <c r="L780" s="298">
        <v>140</v>
      </c>
    </row>
    <row r="781" spans="1:12">
      <c r="A781" s="294" t="s">
        <v>2033</v>
      </c>
      <c r="B781" s="294" t="s">
        <v>886</v>
      </c>
      <c r="C781" s="294" t="s">
        <v>891</v>
      </c>
      <c r="D781" s="295" t="s">
        <v>1231</v>
      </c>
      <c r="E781" s="296">
        <v>42736</v>
      </c>
      <c r="F781" s="296">
        <v>43100</v>
      </c>
      <c r="G781" s="297">
        <v>93</v>
      </c>
      <c r="H781" s="298">
        <v>13</v>
      </c>
      <c r="I781" s="298">
        <v>23</v>
      </c>
      <c r="J781" s="298">
        <v>37</v>
      </c>
      <c r="K781" s="298">
        <v>20</v>
      </c>
      <c r="L781" s="298">
        <v>186</v>
      </c>
    </row>
    <row r="782" spans="1:12">
      <c r="A782" s="294" t="s">
        <v>2034</v>
      </c>
      <c r="B782" s="294" t="s">
        <v>892</v>
      </c>
      <c r="C782" s="294" t="s">
        <v>1230</v>
      </c>
      <c r="D782" s="295" t="s">
        <v>1231</v>
      </c>
      <c r="E782" s="296">
        <v>42736</v>
      </c>
      <c r="F782" s="296">
        <v>43100</v>
      </c>
      <c r="G782" s="297">
        <v>42</v>
      </c>
      <c r="H782" s="298">
        <v>6</v>
      </c>
      <c r="I782" s="298">
        <v>10</v>
      </c>
      <c r="J782" s="298">
        <v>16</v>
      </c>
      <c r="K782" s="298">
        <v>10</v>
      </c>
      <c r="L782" s="298">
        <v>98</v>
      </c>
    </row>
    <row r="783" spans="1:12">
      <c r="A783" s="294" t="s">
        <v>2035</v>
      </c>
      <c r="B783" s="294" t="s">
        <v>892</v>
      </c>
      <c r="C783" s="294" t="s">
        <v>893</v>
      </c>
      <c r="D783" s="295" t="s">
        <v>1231</v>
      </c>
      <c r="E783" s="296">
        <v>42736</v>
      </c>
      <c r="F783" s="296">
        <v>43100</v>
      </c>
      <c r="G783" s="297">
        <v>49</v>
      </c>
      <c r="H783" s="298">
        <v>7</v>
      </c>
      <c r="I783" s="298">
        <v>12</v>
      </c>
      <c r="J783" s="298">
        <v>19</v>
      </c>
      <c r="K783" s="298">
        <v>11</v>
      </c>
      <c r="L783" s="298">
        <v>116</v>
      </c>
    </row>
    <row r="784" spans="1:12">
      <c r="A784" s="294" t="s">
        <v>2036</v>
      </c>
      <c r="B784" s="294" t="s">
        <v>892</v>
      </c>
      <c r="C784" s="294" t="s">
        <v>894</v>
      </c>
      <c r="D784" s="295" t="s">
        <v>1231</v>
      </c>
      <c r="E784" s="296">
        <v>42736</v>
      </c>
      <c r="F784" s="296">
        <v>43100</v>
      </c>
      <c r="G784" s="297">
        <v>71</v>
      </c>
      <c r="H784" s="298">
        <v>10</v>
      </c>
      <c r="I784" s="298">
        <v>17</v>
      </c>
      <c r="J784" s="298">
        <v>28</v>
      </c>
      <c r="K784" s="298">
        <v>16</v>
      </c>
      <c r="L784" s="298">
        <v>172</v>
      </c>
    </row>
    <row r="785" spans="1:12">
      <c r="A785" s="294" t="s">
        <v>2037</v>
      </c>
      <c r="B785" s="294" t="s">
        <v>892</v>
      </c>
      <c r="C785" s="294" t="s">
        <v>895</v>
      </c>
      <c r="D785" s="295" t="s">
        <v>1231</v>
      </c>
      <c r="E785" s="296">
        <v>42736</v>
      </c>
      <c r="F785" s="296">
        <v>43100</v>
      </c>
      <c r="G785" s="297">
        <v>53</v>
      </c>
      <c r="H785" s="298">
        <v>7</v>
      </c>
      <c r="I785" s="298">
        <v>13</v>
      </c>
      <c r="J785" s="298">
        <v>21</v>
      </c>
      <c r="K785" s="298">
        <v>12</v>
      </c>
      <c r="L785" s="298">
        <v>242</v>
      </c>
    </row>
    <row r="786" spans="1:12">
      <c r="A786" s="294" t="s">
        <v>2038</v>
      </c>
      <c r="B786" s="294" t="s">
        <v>896</v>
      </c>
      <c r="C786" s="294" t="s">
        <v>1230</v>
      </c>
      <c r="D786" s="295" t="s">
        <v>1231</v>
      </c>
      <c r="E786" s="296">
        <v>42736</v>
      </c>
      <c r="F786" s="296">
        <v>43100</v>
      </c>
      <c r="G786" s="297">
        <v>43</v>
      </c>
      <c r="H786" s="298">
        <v>6</v>
      </c>
      <c r="I786" s="298">
        <v>10</v>
      </c>
      <c r="J786" s="298">
        <v>17</v>
      </c>
      <c r="K786" s="298">
        <v>10</v>
      </c>
      <c r="L786" s="298">
        <v>99</v>
      </c>
    </row>
    <row r="787" spans="1:12">
      <c r="A787" s="294" t="s">
        <v>2039</v>
      </c>
      <c r="B787" s="294" t="s">
        <v>896</v>
      </c>
      <c r="C787" s="294" t="s">
        <v>897</v>
      </c>
      <c r="D787" s="295" t="s">
        <v>1231</v>
      </c>
      <c r="E787" s="296">
        <v>42736</v>
      </c>
      <c r="F787" s="296">
        <v>43100</v>
      </c>
      <c r="G787" s="297">
        <v>48</v>
      </c>
      <c r="H787" s="298">
        <v>7</v>
      </c>
      <c r="I787" s="298">
        <v>12</v>
      </c>
      <c r="J787" s="298">
        <v>19</v>
      </c>
      <c r="K787" s="298">
        <v>10</v>
      </c>
      <c r="L787" s="298">
        <v>124</v>
      </c>
    </row>
    <row r="788" spans="1:12">
      <c r="A788" s="294" t="s">
        <v>2040</v>
      </c>
      <c r="B788" s="294" t="s">
        <v>898</v>
      </c>
      <c r="C788" s="294" t="s">
        <v>1230</v>
      </c>
      <c r="D788" s="295" t="s">
        <v>1231</v>
      </c>
      <c r="E788" s="296">
        <v>42736</v>
      </c>
      <c r="F788" s="296">
        <v>43100</v>
      </c>
      <c r="G788" s="297">
        <v>99</v>
      </c>
      <c r="H788" s="298">
        <v>14</v>
      </c>
      <c r="I788" s="298">
        <v>24</v>
      </c>
      <c r="J788" s="298">
        <v>39</v>
      </c>
      <c r="K788" s="298">
        <v>22</v>
      </c>
      <c r="L788" s="298">
        <v>318</v>
      </c>
    </row>
    <row r="789" spans="1:12">
      <c r="A789" s="294" t="s">
        <v>2041</v>
      </c>
      <c r="B789" s="294" t="s">
        <v>898</v>
      </c>
      <c r="C789" s="294" t="s">
        <v>899</v>
      </c>
      <c r="D789" s="295" t="s">
        <v>1231</v>
      </c>
      <c r="E789" s="296">
        <v>42736</v>
      </c>
      <c r="F789" s="296">
        <v>43100</v>
      </c>
      <c r="G789" s="297">
        <v>111</v>
      </c>
      <c r="H789" s="298">
        <v>16</v>
      </c>
      <c r="I789" s="298">
        <v>27</v>
      </c>
      <c r="J789" s="298">
        <v>44</v>
      </c>
      <c r="K789" s="298">
        <v>24</v>
      </c>
      <c r="L789" s="298">
        <v>424</v>
      </c>
    </row>
    <row r="790" spans="1:12">
      <c r="A790" s="294" t="s">
        <v>2042</v>
      </c>
      <c r="B790" s="294" t="s">
        <v>898</v>
      </c>
      <c r="C790" s="294" t="s">
        <v>900</v>
      </c>
      <c r="D790" s="295" t="s">
        <v>1231</v>
      </c>
      <c r="E790" s="296">
        <v>42736</v>
      </c>
      <c r="F790" s="296">
        <v>43100</v>
      </c>
      <c r="G790" s="297">
        <v>85</v>
      </c>
      <c r="H790" s="298">
        <v>12</v>
      </c>
      <c r="I790" s="298">
        <v>21</v>
      </c>
      <c r="J790" s="298">
        <v>34</v>
      </c>
      <c r="K790" s="298">
        <v>18</v>
      </c>
      <c r="L790" s="298">
        <v>265</v>
      </c>
    </row>
    <row r="791" spans="1:12">
      <c r="A791" s="294" t="s">
        <v>2043</v>
      </c>
      <c r="B791" s="294" t="s">
        <v>898</v>
      </c>
      <c r="C791" s="294" t="s">
        <v>901</v>
      </c>
      <c r="D791" s="295" t="s">
        <v>1231</v>
      </c>
      <c r="E791" s="296">
        <v>42736</v>
      </c>
      <c r="F791" s="296">
        <v>43100</v>
      </c>
      <c r="G791" s="297">
        <v>111</v>
      </c>
      <c r="H791" s="298">
        <v>16</v>
      </c>
      <c r="I791" s="298">
        <v>27</v>
      </c>
      <c r="J791" s="298">
        <v>44</v>
      </c>
      <c r="K791" s="298">
        <v>24</v>
      </c>
      <c r="L791" s="298">
        <v>298</v>
      </c>
    </row>
    <row r="792" spans="1:12">
      <c r="A792" s="294" t="s">
        <v>2044</v>
      </c>
      <c r="B792" s="294" t="s">
        <v>898</v>
      </c>
      <c r="C792" s="294" t="s">
        <v>902</v>
      </c>
      <c r="D792" s="295" t="s">
        <v>1231</v>
      </c>
      <c r="E792" s="296">
        <v>42736</v>
      </c>
      <c r="F792" s="296">
        <v>43100</v>
      </c>
      <c r="G792" s="297">
        <v>99</v>
      </c>
      <c r="H792" s="298">
        <v>14</v>
      </c>
      <c r="I792" s="298">
        <v>24</v>
      </c>
      <c r="J792" s="298">
        <v>39</v>
      </c>
      <c r="K792" s="298">
        <v>22</v>
      </c>
      <c r="L792" s="298">
        <v>318</v>
      </c>
    </row>
    <row r="793" spans="1:12">
      <c r="A793" s="294" t="s">
        <v>2045</v>
      </c>
      <c r="B793" s="294" t="s">
        <v>903</v>
      </c>
      <c r="C793" s="294" t="s">
        <v>904</v>
      </c>
      <c r="D793" s="295" t="s">
        <v>1231</v>
      </c>
      <c r="E793" s="296">
        <v>42736</v>
      </c>
      <c r="F793" s="296">
        <v>43100</v>
      </c>
      <c r="G793" s="297">
        <v>38</v>
      </c>
      <c r="H793" s="298">
        <v>5</v>
      </c>
      <c r="I793" s="298">
        <v>9</v>
      </c>
      <c r="J793" s="298">
        <v>15</v>
      </c>
      <c r="K793" s="298">
        <v>9</v>
      </c>
      <c r="L793" s="298">
        <v>73</v>
      </c>
    </row>
    <row r="794" spans="1:12">
      <c r="A794" s="294" t="s">
        <v>2046</v>
      </c>
      <c r="B794" s="294" t="s">
        <v>905</v>
      </c>
      <c r="C794" s="294" t="s">
        <v>1230</v>
      </c>
      <c r="D794" s="295" t="s">
        <v>1231</v>
      </c>
      <c r="E794" s="296">
        <v>42736</v>
      </c>
      <c r="F794" s="296">
        <v>43100</v>
      </c>
      <c r="G794" s="297">
        <v>93</v>
      </c>
      <c r="H794" s="298">
        <v>13</v>
      </c>
      <c r="I794" s="298">
        <v>23</v>
      </c>
      <c r="J794" s="298">
        <v>37</v>
      </c>
      <c r="K794" s="298">
        <v>20</v>
      </c>
      <c r="L794" s="298">
        <v>157</v>
      </c>
    </row>
    <row r="795" spans="1:12">
      <c r="A795" s="294" t="s">
        <v>2047</v>
      </c>
      <c r="B795" s="294" t="s">
        <v>905</v>
      </c>
      <c r="C795" s="294" t="s">
        <v>906</v>
      </c>
      <c r="D795" s="295" t="s">
        <v>1231</v>
      </c>
      <c r="E795" s="296">
        <v>42736</v>
      </c>
      <c r="F795" s="296">
        <v>43100</v>
      </c>
      <c r="G795" s="297">
        <v>93</v>
      </c>
      <c r="H795" s="298">
        <v>13</v>
      </c>
      <c r="I795" s="298">
        <v>23</v>
      </c>
      <c r="J795" s="298">
        <v>37</v>
      </c>
      <c r="K795" s="298">
        <v>20</v>
      </c>
      <c r="L795" s="298">
        <v>157</v>
      </c>
    </row>
    <row r="796" spans="1:12">
      <c r="A796" s="294" t="s">
        <v>2048</v>
      </c>
      <c r="B796" s="294" t="s">
        <v>905</v>
      </c>
      <c r="C796" s="294" t="s">
        <v>907</v>
      </c>
      <c r="D796" s="295" t="s">
        <v>1231</v>
      </c>
      <c r="E796" s="296">
        <v>42736</v>
      </c>
      <c r="F796" s="296">
        <v>43100</v>
      </c>
      <c r="G796" s="297">
        <v>118</v>
      </c>
      <c r="H796" s="298">
        <v>17</v>
      </c>
      <c r="I796" s="298">
        <v>29</v>
      </c>
      <c r="J796" s="298">
        <v>47</v>
      </c>
      <c r="K796" s="298">
        <v>25</v>
      </c>
      <c r="L796" s="298">
        <v>237</v>
      </c>
    </row>
    <row r="797" spans="1:12">
      <c r="A797" s="294" t="s">
        <v>2049</v>
      </c>
      <c r="B797" s="294" t="s">
        <v>908</v>
      </c>
      <c r="C797" s="294" t="s">
        <v>1230</v>
      </c>
      <c r="D797" s="295" t="s">
        <v>1231</v>
      </c>
      <c r="E797" s="296">
        <v>42887</v>
      </c>
      <c r="F797" s="296">
        <v>43008</v>
      </c>
      <c r="G797" s="297">
        <v>128</v>
      </c>
      <c r="H797" s="298">
        <v>19</v>
      </c>
      <c r="I797" s="298">
        <v>32</v>
      </c>
      <c r="J797" s="298">
        <v>51</v>
      </c>
      <c r="K797" s="298">
        <v>26</v>
      </c>
      <c r="L797" s="298">
        <v>211</v>
      </c>
    </row>
    <row r="798" spans="1:12">
      <c r="A798" s="294" t="s">
        <v>2050</v>
      </c>
      <c r="B798" s="294" t="s">
        <v>908</v>
      </c>
      <c r="C798" s="294" t="s">
        <v>1230</v>
      </c>
      <c r="D798" s="295" t="s">
        <v>1232</v>
      </c>
      <c r="E798" s="296">
        <v>43009</v>
      </c>
      <c r="F798" s="296">
        <v>42886</v>
      </c>
      <c r="G798" s="297">
        <v>124</v>
      </c>
      <c r="H798" s="298">
        <v>18</v>
      </c>
      <c r="I798" s="298">
        <v>31</v>
      </c>
      <c r="J798" s="298">
        <v>49</v>
      </c>
      <c r="K798" s="298">
        <v>26</v>
      </c>
      <c r="L798" s="298">
        <v>167</v>
      </c>
    </row>
    <row r="799" spans="1:12">
      <c r="A799" s="294" t="s">
        <v>2051</v>
      </c>
      <c r="B799" s="294" t="s">
        <v>908</v>
      </c>
      <c r="C799" s="294" t="s">
        <v>909</v>
      </c>
      <c r="D799" s="295" t="s">
        <v>1231</v>
      </c>
      <c r="E799" s="296">
        <v>42736</v>
      </c>
      <c r="F799" s="296">
        <v>43100</v>
      </c>
      <c r="G799" s="297">
        <v>102</v>
      </c>
      <c r="H799" s="298">
        <v>15</v>
      </c>
      <c r="I799" s="298">
        <v>25</v>
      </c>
      <c r="J799" s="298">
        <v>40</v>
      </c>
      <c r="K799" s="298">
        <v>22</v>
      </c>
      <c r="L799" s="298">
        <v>179</v>
      </c>
    </row>
    <row r="800" spans="1:12">
      <c r="A800" s="294" t="s">
        <v>2052</v>
      </c>
      <c r="B800" s="294" t="s">
        <v>908</v>
      </c>
      <c r="C800" s="294" t="s">
        <v>910</v>
      </c>
      <c r="D800" s="295" t="s">
        <v>1231</v>
      </c>
      <c r="E800" s="296">
        <v>42736</v>
      </c>
      <c r="F800" s="296">
        <v>43100</v>
      </c>
      <c r="G800" s="297">
        <v>117</v>
      </c>
      <c r="H800" s="298">
        <v>17</v>
      </c>
      <c r="I800" s="298">
        <v>29</v>
      </c>
      <c r="J800" s="298">
        <v>46</v>
      </c>
      <c r="K800" s="298">
        <v>25</v>
      </c>
      <c r="L800" s="298">
        <v>261</v>
      </c>
    </row>
    <row r="801" spans="1:12">
      <c r="A801" s="294" t="s">
        <v>2053</v>
      </c>
      <c r="B801" s="294" t="s">
        <v>908</v>
      </c>
      <c r="C801" s="294" t="s">
        <v>911</v>
      </c>
      <c r="D801" s="295" t="s">
        <v>1231</v>
      </c>
      <c r="E801" s="296">
        <v>42887</v>
      </c>
      <c r="F801" s="296">
        <v>43008</v>
      </c>
      <c r="G801" s="297">
        <v>128</v>
      </c>
      <c r="H801" s="298">
        <v>19</v>
      </c>
      <c r="I801" s="298">
        <v>32</v>
      </c>
      <c r="J801" s="298">
        <v>51</v>
      </c>
      <c r="K801" s="298">
        <v>26</v>
      </c>
      <c r="L801" s="298">
        <v>211</v>
      </c>
    </row>
    <row r="802" spans="1:12">
      <c r="A802" s="294" t="s">
        <v>2054</v>
      </c>
      <c r="B802" s="294" t="s">
        <v>908</v>
      </c>
      <c r="C802" s="294" t="s">
        <v>911</v>
      </c>
      <c r="D802" s="295" t="s">
        <v>1232</v>
      </c>
      <c r="E802" s="296">
        <v>43009</v>
      </c>
      <c r="F802" s="296">
        <v>42886</v>
      </c>
      <c r="G802" s="297">
        <v>124</v>
      </c>
      <c r="H802" s="298">
        <v>18</v>
      </c>
      <c r="I802" s="298">
        <v>31</v>
      </c>
      <c r="J802" s="298">
        <v>49</v>
      </c>
      <c r="K802" s="298">
        <v>26</v>
      </c>
      <c r="L802" s="298">
        <v>167</v>
      </c>
    </row>
    <row r="803" spans="1:12">
      <c r="A803" s="294" t="s">
        <v>2055</v>
      </c>
      <c r="B803" s="294" t="s">
        <v>912</v>
      </c>
      <c r="C803" s="294" t="s">
        <v>913</v>
      </c>
      <c r="D803" s="295" t="s">
        <v>1231</v>
      </c>
      <c r="E803" s="296">
        <v>42736</v>
      </c>
      <c r="F803" s="296">
        <v>43100</v>
      </c>
      <c r="G803" s="297">
        <v>15</v>
      </c>
      <c r="H803" s="298">
        <v>2</v>
      </c>
      <c r="I803" s="298">
        <v>3</v>
      </c>
      <c r="J803" s="298">
        <v>6</v>
      </c>
      <c r="K803" s="298">
        <v>4</v>
      </c>
      <c r="L803" s="298">
        <v>35</v>
      </c>
    </row>
    <row r="804" spans="1:12">
      <c r="A804" s="294" t="s">
        <v>2056</v>
      </c>
      <c r="B804" s="294" t="s">
        <v>914</v>
      </c>
      <c r="C804" s="294" t="s">
        <v>1230</v>
      </c>
      <c r="D804" s="295" t="s">
        <v>1231</v>
      </c>
      <c r="E804" s="296">
        <v>42736</v>
      </c>
      <c r="F804" s="296">
        <v>43100</v>
      </c>
      <c r="G804" s="297">
        <v>62</v>
      </c>
      <c r="H804" s="298">
        <v>9</v>
      </c>
      <c r="I804" s="298">
        <v>15</v>
      </c>
      <c r="J804" s="298">
        <v>24</v>
      </c>
      <c r="K804" s="298">
        <v>14</v>
      </c>
      <c r="L804" s="298">
        <v>177</v>
      </c>
    </row>
    <row r="805" spans="1:12">
      <c r="A805" s="294" t="s">
        <v>2057</v>
      </c>
      <c r="B805" s="294" t="s">
        <v>914</v>
      </c>
      <c r="C805" s="294" t="s">
        <v>915</v>
      </c>
      <c r="D805" s="295" t="s">
        <v>1231</v>
      </c>
      <c r="E805" s="296">
        <v>42736</v>
      </c>
      <c r="F805" s="296">
        <v>43100</v>
      </c>
      <c r="G805" s="297">
        <v>71</v>
      </c>
      <c r="H805" s="298">
        <v>10</v>
      </c>
      <c r="I805" s="298">
        <v>17</v>
      </c>
      <c r="J805" s="298">
        <v>28</v>
      </c>
      <c r="K805" s="298">
        <v>16</v>
      </c>
      <c r="L805" s="298">
        <v>163</v>
      </c>
    </row>
    <row r="806" spans="1:12">
      <c r="A806" s="294" t="s">
        <v>2058</v>
      </c>
      <c r="B806" s="294" t="s">
        <v>914</v>
      </c>
      <c r="C806" s="294" t="s">
        <v>916</v>
      </c>
      <c r="D806" s="295" t="s">
        <v>1231</v>
      </c>
      <c r="E806" s="296">
        <v>42736</v>
      </c>
      <c r="F806" s="296">
        <v>43100</v>
      </c>
      <c r="G806" s="297">
        <v>42</v>
      </c>
      <c r="H806" s="298">
        <v>6</v>
      </c>
      <c r="I806" s="298">
        <v>10</v>
      </c>
      <c r="J806" s="298">
        <v>16</v>
      </c>
      <c r="K806" s="298">
        <v>10</v>
      </c>
      <c r="L806" s="298">
        <v>70</v>
      </c>
    </row>
    <row r="807" spans="1:12">
      <c r="A807" s="294" t="s">
        <v>2059</v>
      </c>
      <c r="B807" s="294" t="s">
        <v>914</v>
      </c>
      <c r="C807" s="294" t="s">
        <v>917</v>
      </c>
      <c r="D807" s="295" t="s">
        <v>1231</v>
      </c>
      <c r="E807" s="296">
        <v>42736</v>
      </c>
      <c r="F807" s="296">
        <v>43100</v>
      </c>
      <c r="G807" s="297">
        <v>62</v>
      </c>
      <c r="H807" s="298">
        <v>9</v>
      </c>
      <c r="I807" s="298">
        <v>15</v>
      </c>
      <c r="J807" s="298">
        <v>24</v>
      </c>
      <c r="K807" s="298">
        <v>14</v>
      </c>
      <c r="L807" s="298">
        <v>201</v>
      </c>
    </row>
    <row r="808" spans="1:12">
      <c r="A808" s="294" t="s">
        <v>2060</v>
      </c>
      <c r="B808" s="294" t="s">
        <v>914</v>
      </c>
      <c r="C808" s="294" t="s">
        <v>918</v>
      </c>
      <c r="D808" s="295" t="s">
        <v>1231</v>
      </c>
      <c r="E808" s="296">
        <v>42736</v>
      </c>
      <c r="F808" s="296">
        <v>43100</v>
      </c>
      <c r="G808" s="297">
        <v>65</v>
      </c>
      <c r="H808" s="298">
        <v>9</v>
      </c>
      <c r="I808" s="298">
        <v>16</v>
      </c>
      <c r="J808" s="298">
        <v>26</v>
      </c>
      <c r="K808" s="298">
        <v>14</v>
      </c>
      <c r="L808" s="298">
        <v>231</v>
      </c>
    </row>
    <row r="809" spans="1:12">
      <c r="A809" s="294" t="s">
        <v>2061</v>
      </c>
      <c r="B809" s="294" t="s">
        <v>914</v>
      </c>
      <c r="C809" s="294" t="s">
        <v>919</v>
      </c>
      <c r="D809" s="295" t="s">
        <v>1231</v>
      </c>
      <c r="E809" s="296">
        <v>42736</v>
      </c>
      <c r="F809" s="296">
        <v>43100</v>
      </c>
      <c r="G809" s="297">
        <v>56</v>
      </c>
      <c r="H809" s="298">
        <v>8</v>
      </c>
      <c r="I809" s="298">
        <v>14</v>
      </c>
      <c r="J809" s="298">
        <v>22</v>
      </c>
      <c r="K809" s="298">
        <v>12</v>
      </c>
      <c r="L809" s="298">
        <v>124</v>
      </c>
    </row>
    <row r="810" spans="1:12">
      <c r="A810" s="294" t="s">
        <v>2062</v>
      </c>
      <c r="B810" s="294" t="s">
        <v>914</v>
      </c>
      <c r="C810" s="294" t="s">
        <v>920</v>
      </c>
      <c r="D810" s="295" t="s">
        <v>1231</v>
      </c>
      <c r="E810" s="296">
        <v>42736</v>
      </c>
      <c r="F810" s="296">
        <v>43100</v>
      </c>
      <c r="G810" s="297">
        <v>62</v>
      </c>
      <c r="H810" s="298">
        <v>9</v>
      </c>
      <c r="I810" s="298">
        <v>15</v>
      </c>
      <c r="J810" s="298">
        <v>24</v>
      </c>
      <c r="K810" s="298">
        <v>14</v>
      </c>
      <c r="L810" s="298">
        <v>177</v>
      </c>
    </row>
    <row r="811" spans="1:12">
      <c r="A811" s="294" t="s">
        <v>2063</v>
      </c>
      <c r="B811" s="294" t="s">
        <v>921</v>
      </c>
      <c r="C811" s="294" t="s">
        <v>1230</v>
      </c>
      <c r="D811" s="295" t="s">
        <v>1231</v>
      </c>
      <c r="E811" s="296">
        <v>42736</v>
      </c>
      <c r="F811" s="296">
        <v>43100</v>
      </c>
      <c r="G811" s="297">
        <v>102</v>
      </c>
      <c r="H811" s="298">
        <v>15</v>
      </c>
      <c r="I811" s="298">
        <v>25</v>
      </c>
      <c r="J811" s="298">
        <v>40</v>
      </c>
      <c r="K811" s="298">
        <v>22</v>
      </c>
      <c r="L811" s="298">
        <v>204</v>
      </c>
    </row>
    <row r="812" spans="1:12">
      <c r="A812" s="294" t="s">
        <v>2064</v>
      </c>
      <c r="B812" s="294" t="s">
        <v>921</v>
      </c>
      <c r="C812" s="294" t="s">
        <v>922</v>
      </c>
      <c r="D812" s="295" t="s">
        <v>1231</v>
      </c>
      <c r="E812" s="296">
        <v>42736</v>
      </c>
      <c r="F812" s="296">
        <v>43100</v>
      </c>
      <c r="G812" s="297">
        <v>102</v>
      </c>
      <c r="H812" s="298">
        <v>15</v>
      </c>
      <c r="I812" s="298">
        <v>25</v>
      </c>
      <c r="J812" s="298">
        <v>40</v>
      </c>
      <c r="K812" s="298">
        <v>22</v>
      </c>
      <c r="L812" s="298">
        <v>204</v>
      </c>
    </row>
    <row r="813" spans="1:12">
      <c r="A813" s="294" t="s">
        <v>2065</v>
      </c>
      <c r="B813" s="294" t="s">
        <v>923</v>
      </c>
      <c r="C813" s="294" t="s">
        <v>1230</v>
      </c>
      <c r="D813" s="295" t="s">
        <v>1231</v>
      </c>
      <c r="E813" s="296">
        <v>42736</v>
      </c>
      <c r="F813" s="296">
        <v>43100</v>
      </c>
      <c r="G813" s="297">
        <v>44</v>
      </c>
      <c r="H813" s="298">
        <v>6</v>
      </c>
      <c r="I813" s="298">
        <v>11</v>
      </c>
      <c r="J813" s="298">
        <v>17</v>
      </c>
      <c r="K813" s="298">
        <v>10</v>
      </c>
      <c r="L813" s="298">
        <v>84</v>
      </c>
    </row>
    <row r="814" spans="1:12">
      <c r="A814" s="294" t="s">
        <v>2066</v>
      </c>
      <c r="B814" s="294" t="s">
        <v>923</v>
      </c>
      <c r="C814" s="294" t="s">
        <v>924</v>
      </c>
      <c r="D814" s="295" t="s">
        <v>1231</v>
      </c>
      <c r="E814" s="296">
        <v>42736</v>
      </c>
      <c r="F814" s="296">
        <v>43100</v>
      </c>
      <c r="G814" s="297">
        <v>66</v>
      </c>
      <c r="H814" s="298">
        <v>9</v>
      </c>
      <c r="I814" s="298">
        <v>16</v>
      </c>
      <c r="J814" s="298">
        <v>26</v>
      </c>
      <c r="K814" s="298">
        <v>15</v>
      </c>
      <c r="L814" s="298">
        <v>114</v>
      </c>
    </row>
    <row r="815" spans="1:12">
      <c r="A815" s="294" t="s">
        <v>2067</v>
      </c>
      <c r="B815" s="294" t="s">
        <v>923</v>
      </c>
      <c r="C815" s="294" t="s">
        <v>925</v>
      </c>
      <c r="D815" s="295" t="s">
        <v>1231</v>
      </c>
      <c r="E815" s="296">
        <v>42736</v>
      </c>
      <c r="F815" s="296">
        <v>43100</v>
      </c>
      <c r="G815" s="297">
        <v>61</v>
      </c>
      <c r="H815" s="298">
        <v>9</v>
      </c>
      <c r="I815" s="298">
        <v>15</v>
      </c>
      <c r="J815" s="298">
        <v>24</v>
      </c>
      <c r="K815" s="298">
        <v>13</v>
      </c>
      <c r="L815" s="298">
        <v>114</v>
      </c>
    </row>
    <row r="816" spans="1:12">
      <c r="A816" s="294" t="s">
        <v>2068</v>
      </c>
      <c r="B816" s="294" t="s">
        <v>923</v>
      </c>
      <c r="C816" s="294" t="s">
        <v>926</v>
      </c>
      <c r="D816" s="295" t="s">
        <v>1231</v>
      </c>
      <c r="E816" s="296">
        <v>42736</v>
      </c>
      <c r="F816" s="296">
        <v>43100</v>
      </c>
      <c r="G816" s="297">
        <v>75</v>
      </c>
      <c r="H816" s="298">
        <v>11</v>
      </c>
      <c r="I816" s="298">
        <v>18</v>
      </c>
      <c r="J816" s="298">
        <v>30</v>
      </c>
      <c r="K816" s="298">
        <v>16</v>
      </c>
      <c r="L816" s="298">
        <v>173</v>
      </c>
    </row>
    <row r="817" spans="1:12">
      <c r="A817" s="294" t="s">
        <v>2069</v>
      </c>
      <c r="B817" s="294" t="s">
        <v>927</v>
      </c>
      <c r="C817" s="294" t="s">
        <v>1230</v>
      </c>
      <c r="D817" s="295" t="s">
        <v>1231</v>
      </c>
      <c r="E817" s="296">
        <v>42736</v>
      </c>
      <c r="F817" s="296">
        <v>43100</v>
      </c>
      <c r="G817" s="297">
        <v>54</v>
      </c>
      <c r="H817" s="298">
        <v>8</v>
      </c>
      <c r="I817" s="298">
        <v>13</v>
      </c>
      <c r="J817" s="298">
        <v>21</v>
      </c>
      <c r="K817" s="298">
        <v>12</v>
      </c>
      <c r="L817" s="298">
        <v>179</v>
      </c>
    </row>
    <row r="818" spans="1:12">
      <c r="A818" s="294" t="s">
        <v>2070</v>
      </c>
      <c r="B818" s="294" t="s">
        <v>927</v>
      </c>
      <c r="C818" s="294" t="s">
        <v>928</v>
      </c>
      <c r="D818" s="295" t="s">
        <v>1231</v>
      </c>
      <c r="E818" s="296">
        <v>42736</v>
      </c>
      <c r="F818" s="296">
        <v>43100</v>
      </c>
      <c r="G818" s="297">
        <v>70</v>
      </c>
      <c r="H818" s="298">
        <v>10</v>
      </c>
      <c r="I818" s="298">
        <v>17</v>
      </c>
      <c r="J818" s="298">
        <v>28</v>
      </c>
      <c r="K818" s="298">
        <v>15</v>
      </c>
      <c r="L818" s="298">
        <v>295</v>
      </c>
    </row>
    <row r="819" spans="1:12">
      <c r="A819" s="294" t="s">
        <v>2071</v>
      </c>
      <c r="B819" s="294" t="s">
        <v>929</v>
      </c>
      <c r="C819" s="294" t="s">
        <v>1230</v>
      </c>
      <c r="D819" s="295" t="s">
        <v>1231</v>
      </c>
      <c r="E819" s="296">
        <v>42736</v>
      </c>
      <c r="F819" s="296">
        <v>43100</v>
      </c>
      <c r="G819" s="297">
        <v>45</v>
      </c>
      <c r="H819" s="298">
        <v>6</v>
      </c>
      <c r="I819" s="298">
        <v>11</v>
      </c>
      <c r="J819" s="298">
        <v>18</v>
      </c>
      <c r="K819" s="298">
        <v>10</v>
      </c>
      <c r="L819" s="298">
        <v>62</v>
      </c>
    </row>
    <row r="820" spans="1:12">
      <c r="A820" s="294" t="s">
        <v>2072</v>
      </c>
      <c r="B820" s="294" t="s">
        <v>929</v>
      </c>
      <c r="C820" s="294" t="s">
        <v>930</v>
      </c>
      <c r="D820" s="295" t="s">
        <v>1231</v>
      </c>
      <c r="E820" s="296">
        <v>42736</v>
      </c>
      <c r="F820" s="296">
        <v>43100</v>
      </c>
      <c r="G820" s="297">
        <v>78</v>
      </c>
      <c r="H820" s="298">
        <v>11</v>
      </c>
      <c r="I820" s="298">
        <v>19</v>
      </c>
      <c r="J820" s="298">
        <v>31</v>
      </c>
      <c r="K820" s="298">
        <v>17</v>
      </c>
      <c r="L820" s="298">
        <v>167</v>
      </c>
    </row>
    <row r="821" spans="1:12">
      <c r="A821" s="294" t="s">
        <v>2073</v>
      </c>
      <c r="B821" s="294" t="s">
        <v>929</v>
      </c>
      <c r="C821" s="294" t="s">
        <v>931</v>
      </c>
      <c r="D821" s="295" t="s">
        <v>1231</v>
      </c>
      <c r="E821" s="296">
        <v>42736</v>
      </c>
      <c r="F821" s="296">
        <v>43100</v>
      </c>
      <c r="G821" s="297">
        <v>64</v>
      </c>
      <c r="H821" s="298">
        <v>9</v>
      </c>
      <c r="I821" s="298">
        <v>16</v>
      </c>
      <c r="J821" s="298">
        <v>25</v>
      </c>
      <c r="K821" s="298">
        <v>14</v>
      </c>
      <c r="L821" s="298">
        <v>133</v>
      </c>
    </row>
    <row r="822" spans="1:12">
      <c r="A822" s="294" t="s">
        <v>2074</v>
      </c>
      <c r="B822" s="294" t="s">
        <v>929</v>
      </c>
      <c r="C822" s="294" t="s">
        <v>932</v>
      </c>
      <c r="D822" s="295" t="s">
        <v>1231</v>
      </c>
      <c r="E822" s="296">
        <v>42736</v>
      </c>
      <c r="F822" s="296">
        <v>43100</v>
      </c>
      <c r="G822" s="297">
        <v>57</v>
      </c>
      <c r="H822" s="298">
        <v>8</v>
      </c>
      <c r="I822" s="298">
        <v>14</v>
      </c>
      <c r="J822" s="298">
        <v>22</v>
      </c>
      <c r="K822" s="298">
        <v>13</v>
      </c>
      <c r="L822" s="298">
        <v>45</v>
      </c>
    </row>
    <row r="823" spans="1:12">
      <c r="A823" s="294" t="s">
        <v>2075</v>
      </c>
      <c r="B823" s="294" t="s">
        <v>933</v>
      </c>
      <c r="C823" s="294" t="s">
        <v>1230</v>
      </c>
      <c r="D823" s="295" t="s">
        <v>1231</v>
      </c>
      <c r="E823" s="296">
        <v>42736</v>
      </c>
      <c r="F823" s="296">
        <v>43100</v>
      </c>
      <c r="G823" s="297">
        <v>53</v>
      </c>
      <c r="H823" s="298">
        <v>7</v>
      </c>
      <c r="I823" s="298">
        <v>13</v>
      </c>
      <c r="J823" s="298">
        <v>21</v>
      </c>
      <c r="K823" s="298">
        <v>12</v>
      </c>
      <c r="L823" s="298">
        <v>127</v>
      </c>
    </row>
    <row r="824" spans="1:12">
      <c r="A824" s="294" t="s">
        <v>2076</v>
      </c>
      <c r="B824" s="294" t="s">
        <v>933</v>
      </c>
      <c r="C824" s="294" t="s">
        <v>934</v>
      </c>
      <c r="D824" s="295" t="s">
        <v>1231</v>
      </c>
      <c r="E824" s="296">
        <v>42736</v>
      </c>
      <c r="F824" s="296">
        <v>43100</v>
      </c>
      <c r="G824" s="297">
        <v>90</v>
      </c>
      <c r="H824" s="298">
        <v>13</v>
      </c>
      <c r="I824" s="298">
        <v>22</v>
      </c>
      <c r="J824" s="298">
        <v>36</v>
      </c>
      <c r="K824" s="298">
        <v>19</v>
      </c>
      <c r="L824" s="298">
        <v>213</v>
      </c>
    </row>
    <row r="825" spans="1:12">
      <c r="A825" s="294" t="s">
        <v>2077</v>
      </c>
      <c r="B825" s="294" t="s">
        <v>933</v>
      </c>
      <c r="C825" s="294" t="s">
        <v>935</v>
      </c>
      <c r="D825" s="295" t="s">
        <v>1231</v>
      </c>
      <c r="E825" s="296">
        <v>42736</v>
      </c>
      <c r="F825" s="296">
        <v>43100</v>
      </c>
      <c r="G825" s="297">
        <v>93</v>
      </c>
      <c r="H825" s="298">
        <v>13</v>
      </c>
      <c r="I825" s="298">
        <v>23</v>
      </c>
      <c r="J825" s="298">
        <v>37</v>
      </c>
      <c r="K825" s="298">
        <v>20</v>
      </c>
      <c r="L825" s="298">
        <v>369</v>
      </c>
    </row>
    <row r="826" spans="1:12">
      <c r="A826" s="294" t="s">
        <v>2078</v>
      </c>
      <c r="B826" s="294" t="s">
        <v>933</v>
      </c>
      <c r="C826" s="294" t="s">
        <v>936</v>
      </c>
      <c r="D826" s="295" t="s">
        <v>1231</v>
      </c>
      <c r="E826" s="296">
        <v>42736</v>
      </c>
      <c r="F826" s="296">
        <v>43100</v>
      </c>
      <c r="G826" s="297">
        <v>59</v>
      </c>
      <c r="H826" s="298">
        <v>8</v>
      </c>
      <c r="I826" s="298">
        <v>14</v>
      </c>
      <c r="J826" s="298">
        <v>23</v>
      </c>
      <c r="K826" s="298">
        <v>14</v>
      </c>
      <c r="L826" s="298">
        <v>196</v>
      </c>
    </row>
    <row r="827" spans="1:12">
      <c r="A827" s="294" t="s">
        <v>2079</v>
      </c>
      <c r="B827" s="294" t="s">
        <v>937</v>
      </c>
      <c r="C827" s="294" t="s">
        <v>1230</v>
      </c>
      <c r="D827" s="295" t="s">
        <v>1231</v>
      </c>
      <c r="E827" s="296">
        <v>42736</v>
      </c>
      <c r="F827" s="296">
        <v>43100</v>
      </c>
      <c r="G827" s="297">
        <v>59</v>
      </c>
      <c r="H827" s="298">
        <v>8</v>
      </c>
      <c r="I827" s="298">
        <v>14</v>
      </c>
      <c r="J827" s="298">
        <v>23</v>
      </c>
      <c r="K827" s="298">
        <v>14</v>
      </c>
      <c r="L827" s="298">
        <v>94</v>
      </c>
    </row>
    <row r="828" spans="1:12">
      <c r="A828" s="294" t="s">
        <v>2080</v>
      </c>
      <c r="B828" s="294" t="s">
        <v>937</v>
      </c>
      <c r="C828" s="294" t="s">
        <v>938</v>
      </c>
      <c r="D828" s="295" t="s">
        <v>1231</v>
      </c>
      <c r="E828" s="296">
        <v>42736</v>
      </c>
      <c r="F828" s="296">
        <v>43100</v>
      </c>
      <c r="G828" s="297">
        <v>57</v>
      </c>
      <c r="H828" s="298">
        <v>8</v>
      </c>
      <c r="I828" s="298">
        <v>14</v>
      </c>
      <c r="J828" s="298">
        <v>22</v>
      </c>
      <c r="K828" s="298">
        <v>13</v>
      </c>
      <c r="L828" s="298">
        <v>110</v>
      </c>
    </row>
    <row r="829" spans="1:12">
      <c r="A829" s="294" t="s">
        <v>2081</v>
      </c>
      <c r="B829" s="294" t="s">
        <v>937</v>
      </c>
      <c r="C829" s="294" t="s">
        <v>939</v>
      </c>
      <c r="D829" s="295" t="s">
        <v>1231</v>
      </c>
      <c r="E829" s="296">
        <v>42736</v>
      </c>
      <c r="F829" s="296">
        <v>43100</v>
      </c>
      <c r="G829" s="297">
        <v>48</v>
      </c>
      <c r="H829" s="298">
        <v>7</v>
      </c>
      <c r="I829" s="298">
        <v>12</v>
      </c>
      <c r="J829" s="298">
        <v>19</v>
      </c>
      <c r="K829" s="298">
        <v>10</v>
      </c>
      <c r="L829" s="298">
        <v>82</v>
      </c>
    </row>
    <row r="830" spans="1:12">
      <c r="A830" s="294" t="s">
        <v>2082</v>
      </c>
      <c r="B830" s="294" t="s">
        <v>937</v>
      </c>
      <c r="C830" s="294" t="s">
        <v>1239</v>
      </c>
      <c r="D830" s="295" t="s">
        <v>1231</v>
      </c>
      <c r="E830" s="296">
        <v>42736</v>
      </c>
      <c r="F830" s="296">
        <v>43100</v>
      </c>
      <c r="G830" s="297">
        <v>60</v>
      </c>
      <c r="H830" s="298">
        <v>9</v>
      </c>
      <c r="I830" s="298">
        <v>15</v>
      </c>
      <c r="J830" s="298">
        <v>24</v>
      </c>
      <c r="K830" s="298">
        <v>12</v>
      </c>
      <c r="L830" s="298">
        <v>160</v>
      </c>
    </row>
    <row r="831" spans="1:12">
      <c r="A831" s="294" t="s">
        <v>2083</v>
      </c>
      <c r="B831" s="294" t="s">
        <v>937</v>
      </c>
      <c r="C831" s="294" t="s">
        <v>940</v>
      </c>
      <c r="D831" s="295" t="s">
        <v>1231</v>
      </c>
      <c r="E831" s="296">
        <v>42736</v>
      </c>
      <c r="F831" s="296">
        <v>43100</v>
      </c>
      <c r="G831" s="297">
        <v>83</v>
      </c>
      <c r="H831" s="298">
        <v>12</v>
      </c>
      <c r="I831" s="298">
        <v>20</v>
      </c>
      <c r="J831" s="298">
        <v>33</v>
      </c>
      <c r="K831" s="298">
        <v>18</v>
      </c>
      <c r="L831" s="298">
        <v>179</v>
      </c>
    </row>
    <row r="832" spans="1:12">
      <c r="A832" s="294" t="s">
        <v>2084</v>
      </c>
      <c r="B832" s="294" t="s">
        <v>941</v>
      </c>
      <c r="C832" s="294" t="s">
        <v>1230</v>
      </c>
      <c r="D832" s="295" t="s">
        <v>1231</v>
      </c>
      <c r="E832" s="296">
        <v>42736</v>
      </c>
      <c r="F832" s="296">
        <v>43100</v>
      </c>
      <c r="G832" s="297">
        <v>52</v>
      </c>
      <c r="H832" s="298">
        <v>7</v>
      </c>
      <c r="I832" s="298">
        <v>13</v>
      </c>
      <c r="J832" s="298">
        <v>20</v>
      </c>
      <c r="K832" s="298">
        <v>12</v>
      </c>
      <c r="L832" s="298">
        <v>124</v>
      </c>
    </row>
    <row r="833" spans="1:12">
      <c r="A833" s="294" t="s">
        <v>2085</v>
      </c>
      <c r="B833" s="294" t="s">
        <v>941</v>
      </c>
      <c r="C833" s="294" t="s">
        <v>942</v>
      </c>
      <c r="D833" s="295" t="s">
        <v>1231</v>
      </c>
      <c r="E833" s="296">
        <v>42736</v>
      </c>
      <c r="F833" s="296">
        <v>43100</v>
      </c>
      <c r="G833" s="297">
        <v>64</v>
      </c>
      <c r="H833" s="298">
        <v>9</v>
      </c>
      <c r="I833" s="298">
        <v>16</v>
      </c>
      <c r="J833" s="298">
        <v>25</v>
      </c>
      <c r="K833" s="298">
        <v>14</v>
      </c>
      <c r="L833" s="298">
        <v>136</v>
      </c>
    </row>
    <row r="834" spans="1:12">
      <c r="A834" s="294" t="s">
        <v>2086</v>
      </c>
      <c r="B834" s="294" t="s">
        <v>941</v>
      </c>
      <c r="C834" s="294" t="s">
        <v>943</v>
      </c>
      <c r="D834" s="295" t="s">
        <v>1231</v>
      </c>
      <c r="E834" s="296">
        <v>42736</v>
      </c>
      <c r="F834" s="296">
        <v>43100</v>
      </c>
      <c r="G834" s="297">
        <v>78</v>
      </c>
      <c r="H834" s="298">
        <v>11</v>
      </c>
      <c r="I834" s="298">
        <v>19</v>
      </c>
      <c r="J834" s="298">
        <v>31</v>
      </c>
      <c r="K834" s="298">
        <v>17</v>
      </c>
      <c r="L834" s="298">
        <v>207</v>
      </c>
    </row>
    <row r="835" spans="1:12">
      <c r="A835" s="294" t="s">
        <v>2087</v>
      </c>
      <c r="B835" s="294" t="s">
        <v>941</v>
      </c>
      <c r="C835" s="294" t="s">
        <v>944</v>
      </c>
      <c r="D835" s="295" t="s">
        <v>1231</v>
      </c>
      <c r="E835" s="296">
        <v>42736</v>
      </c>
      <c r="F835" s="296">
        <v>43100</v>
      </c>
      <c r="G835" s="297">
        <v>89</v>
      </c>
      <c r="H835" s="298">
        <v>13</v>
      </c>
      <c r="I835" s="298">
        <v>22</v>
      </c>
      <c r="J835" s="298">
        <v>35</v>
      </c>
      <c r="K835" s="298">
        <v>19</v>
      </c>
      <c r="L835" s="298">
        <v>238</v>
      </c>
    </row>
    <row r="836" spans="1:12">
      <c r="A836" s="294" t="s">
        <v>2088</v>
      </c>
      <c r="B836" s="294" t="s">
        <v>941</v>
      </c>
      <c r="C836" s="294" t="s">
        <v>945</v>
      </c>
      <c r="D836" s="295" t="s">
        <v>1231</v>
      </c>
      <c r="E836" s="296">
        <v>42736</v>
      </c>
      <c r="F836" s="296">
        <v>43100</v>
      </c>
      <c r="G836" s="297">
        <v>67</v>
      </c>
      <c r="H836" s="298">
        <v>10</v>
      </c>
      <c r="I836" s="298">
        <v>16</v>
      </c>
      <c r="J836" s="298">
        <v>26</v>
      </c>
      <c r="K836" s="298">
        <v>15</v>
      </c>
      <c r="L836" s="298">
        <v>215</v>
      </c>
    </row>
    <row r="837" spans="1:12">
      <c r="A837" s="294" t="s">
        <v>2089</v>
      </c>
      <c r="B837" s="294" t="s">
        <v>941</v>
      </c>
      <c r="C837" s="294" t="s">
        <v>946</v>
      </c>
      <c r="D837" s="295" t="s">
        <v>1231</v>
      </c>
      <c r="E837" s="296">
        <v>42736</v>
      </c>
      <c r="F837" s="296">
        <v>43100</v>
      </c>
      <c r="G837" s="297">
        <v>63</v>
      </c>
      <c r="H837" s="298">
        <v>9</v>
      </c>
      <c r="I837" s="298">
        <v>15</v>
      </c>
      <c r="J837" s="298">
        <v>25</v>
      </c>
      <c r="K837" s="298">
        <v>14</v>
      </c>
      <c r="L837" s="298">
        <v>188</v>
      </c>
    </row>
    <row r="838" spans="1:12">
      <c r="A838" s="294" t="s">
        <v>2090</v>
      </c>
      <c r="B838" s="294" t="s">
        <v>941</v>
      </c>
      <c r="C838" s="294" t="s">
        <v>947</v>
      </c>
      <c r="D838" s="295" t="s">
        <v>1231</v>
      </c>
      <c r="E838" s="296">
        <v>42736</v>
      </c>
      <c r="F838" s="296">
        <v>43100</v>
      </c>
      <c r="G838" s="297">
        <v>60</v>
      </c>
      <c r="H838" s="298">
        <v>9</v>
      </c>
      <c r="I838" s="298">
        <v>15</v>
      </c>
      <c r="J838" s="298">
        <v>24</v>
      </c>
      <c r="K838" s="298">
        <v>12</v>
      </c>
      <c r="L838" s="298">
        <v>141</v>
      </c>
    </row>
    <row r="839" spans="1:12">
      <c r="A839" s="294" t="s">
        <v>2091</v>
      </c>
      <c r="B839" s="294" t="s">
        <v>941</v>
      </c>
      <c r="C839" s="294" t="s">
        <v>948</v>
      </c>
      <c r="D839" s="295" t="s">
        <v>1231</v>
      </c>
      <c r="E839" s="296">
        <v>42736</v>
      </c>
      <c r="F839" s="296">
        <v>43100</v>
      </c>
      <c r="G839" s="297">
        <v>53</v>
      </c>
      <c r="H839" s="298">
        <v>7</v>
      </c>
      <c r="I839" s="298">
        <v>13</v>
      </c>
      <c r="J839" s="298">
        <v>21</v>
      </c>
      <c r="K839" s="298">
        <v>12</v>
      </c>
      <c r="L839" s="298">
        <v>109</v>
      </c>
    </row>
    <row r="840" spans="1:12">
      <c r="A840" s="294" t="s">
        <v>2092</v>
      </c>
      <c r="B840" s="294" t="s">
        <v>949</v>
      </c>
      <c r="C840" s="294" t="s">
        <v>1230</v>
      </c>
      <c r="D840" s="295" t="s">
        <v>1231</v>
      </c>
      <c r="E840" s="296">
        <v>42736</v>
      </c>
      <c r="F840" s="296">
        <v>43100</v>
      </c>
      <c r="G840" s="297">
        <v>52</v>
      </c>
      <c r="H840" s="298">
        <v>7</v>
      </c>
      <c r="I840" s="298">
        <v>13</v>
      </c>
      <c r="J840" s="298">
        <v>20</v>
      </c>
      <c r="K840" s="298">
        <v>12</v>
      </c>
      <c r="L840" s="298">
        <v>103</v>
      </c>
    </row>
    <row r="841" spans="1:12">
      <c r="A841" s="294" t="s">
        <v>2093</v>
      </c>
      <c r="B841" s="294" t="s">
        <v>949</v>
      </c>
      <c r="C841" s="294" t="s">
        <v>950</v>
      </c>
      <c r="D841" s="295" t="s">
        <v>1231</v>
      </c>
      <c r="E841" s="296">
        <v>42736</v>
      </c>
      <c r="F841" s="296">
        <v>43100</v>
      </c>
      <c r="G841" s="297">
        <v>75</v>
      </c>
      <c r="H841" s="298">
        <v>11</v>
      </c>
      <c r="I841" s="298">
        <v>18</v>
      </c>
      <c r="J841" s="298">
        <v>30</v>
      </c>
      <c r="K841" s="298">
        <v>16</v>
      </c>
      <c r="L841" s="298">
        <v>111</v>
      </c>
    </row>
    <row r="842" spans="1:12">
      <c r="A842" s="294" t="s">
        <v>2094</v>
      </c>
      <c r="B842" s="294" t="s">
        <v>949</v>
      </c>
      <c r="C842" s="294" t="s">
        <v>951</v>
      </c>
      <c r="D842" s="295" t="s">
        <v>1231</v>
      </c>
      <c r="E842" s="296">
        <v>42736</v>
      </c>
      <c r="F842" s="296">
        <v>43100</v>
      </c>
      <c r="G842" s="297">
        <v>75</v>
      </c>
      <c r="H842" s="298">
        <v>11</v>
      </c>
      <c r="I842" s="298">
        <v>18</v>
      </c>
      <c r="J842" s="298">
        <v>30</v>
      </c>
      <c r="K842" s="298">
        <v>16</v>
      </c>
      <c r="L842" s="298">
        <v>111</v>
      </c>
    </row>
    <row r="843" spans="1:12">
      <c r="A843" s="294" t="s">
        <v>2095</v>
      </c>
      <c r="B843" s="294" t="s">
        <v>949</v>
      </c>
      <c r="C843" s="294" t="s">
        <v>952</v>
      </c>
      <c r="D843" s="295" t="s">
        <v>1231</v>
      </c>
      <c r="E843" s="296">
        <v>42826</v>
      </c>
      <c r="F843" s="296">
        <v>43039</v>
      </c>
      <c r="G843" s="297">
        <v>56</v>
      </c>
      <c r="H843" s="298">
        <v>8</v>
      </c>
      <c r="I843" s="298">
        <v>14</v>
      </c>
      <c r="J843" s="298">
        <v>22</v>
      </c>
      <c r="K843" s="298">
        <v>12</v>
      </c>
      <c r="L843" s="298">
        <v>110</v>
      </c>
    </row>
    <row r="844" spans="1:12">
      <c r="A844" s="294" t="s">
        <v>2096</v>
      </c>
      <c r="B844" s="294" t="s">
        <v>949</v>
      </c>
      <c r="C844" s="294" t="s">
        <v>952</v>
      </c>
      <c r="D844" s="295" t="s">
        <v>1232</v>
      </c>
      <c r="E844" s="296">
        <v>43040</v>
      </c>
      <c r="F844" s="296">
        <v>42825</v>
      </c>
      <c r="G844" s="297">
        <v>55</v>
      </c>
      <c r="H844" s="298">
        <v>8</v>
      </c>
      <c r="I844" s="298">
        <v>13</v>
      </c>
      <c r="J844" s="298">
        <v>22</v>
      </c>
      <c r="K844" s="298">
        <v>12</v>
      </c>
      <c r="L844" s="298">
        <v>102</v>
      </c>
    </row>
    <row r="845" spans="1:12">
      <c r="A845" s="294" t="s">
        <v>2097</v>
      </c>
      <c r="B845" s="294" t="s">
        <v>949</v>
      </c>
      <c r="C845" s="294" t="s">
        <v>953</v>
      </c>
      <c r="D845" s="295" t="s">
        <v>1231</v>
      </c>
      <c r="E845" s="296">
        <v>42736</v>
      </c>
      <c r="F845" s="296">
        <v>43100</v>
      </c>
      <c r="G845" s="297">
        <v>59</v>
      </c>
      <c r="H845" s="298">
        <v>8</v>
      </c>
      <c r="I845" s="298">
        <v>14</v>
      </c>
      <c r="J845" s="298">
        <v>23</v>
      </c>
      <c r="K845" s="298">
        <v>14</v>
      </c>
      <c r="L845" s="298">
        <v>155</v>
      </c>
    </row>
    <row r="846" spans="1:12">
      <c r="A846" s="294" t="s">
        <v>2098</v>
      </c>
      <c r="B846" s="294" t="s">
        <v>949</v>
      </c>
      <c r="C846" s="294" t="s">
        <v>954</v>
      </c>
      <c r="D846" s="295" t="s">
        <v>1231</v>
      </c>
      <c r="E846" s="296">
        <v>42736</v>
      </c>
      <c r="F846" s="296">
        <v>43100</v>
      </c>
      <c r="G846" s="297">
        <v>48</v>
      </c>
      <c r="H846" s="298">
        <v>7</v>
      </c>
      <c r="I846" s="298">
        <v>12</v>
      </c>
      <c r="J846" s="298">
        <v>19</v>
      </c>
      <c r="K846" s="298">
        <v>10</v>
      </c>
      <c r="L846" s="298">
        <v>116</v>
      </c>
    </row>
    <row r="847" spans="1:12">
      <c r="A847" s="294" t="s">
        <v>2099</v>
      </c>
      <c r="B847" s="294" t="s">
        <v>949</v>
      </c>
      <c r="C847" s="294" t="s">
        <v>955</v>
      </c>
      <c r="D847" s="295" t="s">
        <v>1231</v>
      </c>
      <c r="E847" s="296">
        <v>42736</v>
      </c>
      <c r="F847" s="296">
        <v>43100</v>
      </c>
      <c r="G847" s="297">
        <v>75</v>
      </c>
      <c r="H847" s="298">
        <v>11</v>
      </c>
      <c r="I847" s="298">
        <v>18</v>
      </c>
      <c r="J847" s="298">
        <v>30</v>
      </c>
      <c r="K847" s="298">
        <v>16</v>
      </c>
      <c r="L847" s="298">
        <v>111</v>
      </c>
    </row>
    <row r="848" spans="1:12">
      <c r="A848" s="294" t="s">
        <v>2100</v>
      </c>
      <c r="B848" s="294" t="s">
        <v>949</v>
      </c>
      <c r="C848" s="294" t="s">
        <v>956</v>
      </c>
      <c r="D848" s="295" t="s">
        <v>1231</v>
      </c>
      <c r="E848" s="296">
        <v>42736</v>
      </c>
      <c r="F848" s="296">
        <v>43100</v>
      </c>
      <c r="G848" s="297">
        <v>44</v>
      </c>
      <c r="H848" s="298">
        <v>6</v>
      </c>
      <c r="I848" s="298">
        <v>11</v>
      </c>
      <c r="J848" s="298">
        <v>17</v>
      </c>
      <c r="K848" s="298">
        <v>10</v>
      </c>
      <c r="L848" s="298">
        <v>140</v>
      </c>
    </row>
    <row r="849" spans="1:12">
      <c r="A849" s="294" t="s">
        <v>2101</v>
      </c>
      <c r="B849" s="294" t="s">
        <v>949</v>
      </c>
      <c r="C849" s="294" t="s">
        <v>957</v>
      </c>
      <c r="D849" s="295" t="s">
        <v>1231</v>
      </c>
      <c r="E849" s="296">
        <v>42826</v>
      </c>
      <c r="F849" s="296">
        <v>43039</v>
      </c>
      <c r="G849" s="297">
        <v>48</v>
      </c>
      <c r="H849" s="298">
        <v>7</v>
      </c>
      <c r="I849" s="298">
        <v>12</v>
      </c>
      <c r="J849" s="298">
        <v>19</v>
      </c>
      <c r="K849" s="298">
        <v>10</v>
      </c>
      <c r="L849" s="298">
        <v>188</v>
      </c>
    </row>
    <row r="850" spans="1:12">
      <c r="A850" s="294" t="s">
        <v>2102</v>
      </c>
      <c r="B850" s="294" t="s">
        <v>949</v>
      </c>
      <c r="C850" s="294" t="s">
        <v>957</v>
      </c>
      <c r="D850" s="295" t="s">
        <v>1232</v>
      </c>
      <c r="E850" s="296">
        <v>43040</v>
      </c>
      <c r="F850" s="296">
        <v>42825</v>
      </c>
      <c r="G850" s="297">
        <v>45</v>
      </c>
      <c r="H850" s="298">
        <v>6</v>
      </c>
      <c r="I850" s="298">
        <v>11</v>
      </c>
      <c r="J850" s="298">
        <v>18</v>
      </c>
      <c r="K850" s="298">
        <v>10</v>
      </c>
      <c r="L850" s="298">
        <v>148</v>
      </c>
    </row>
    <row r="851" spans="1:12">
      <c r="A851" s="294" t="s">
        <v>2103</v>
      </c>
      <c r="B851" s="294" t="s">
        <v>949</v>
      </c>
      <c r="C851" s="294" t="s">
        <v>958</v>
      </c>
      <c r="D851" s="295" t="s">
        <v>1231</v>
      </c>
      <c r="E851" s="296">
        <v>42826</v>
      </c>
      <c r="F851" s="296">
        <v>43039</v>
      </c>
      <c r="G851" s="297">
        <v>48</v>
      </c>
      <c r="H851" s="298">
        <v>7</v>
      </c>
      <c r="I851" s="298">
        <v>12</v>
      </c>
      <c r="J851" s="298">
        <v>19</v>
      </c>
      <c r="K851" s="298">
        <v>10</v>
      </c>
      <c r="L851" s="298">
        <v>188</v>
      </c>
    </row>
    <row r="852" spans="1:12">
      <c r="A852" s="294" t="s">
        <v>2104</v>
      </c>
      <c r="B852" s="294" t="s">
        <v>949</v>
      </c>
      <c r="C852" s="294" t="s">
        <v>958</v>
      </c>
      <c r="D852" s="295" t="s">
        <v>1232</v>
      </c>
      <c r="E852" s="296">
        <v>43040</v>
      </c>
      <c r="F852" s="296">
        <v>42825</v>
      </c>
      <c r="G852" s="297">
        <v>45</v>
      </c>
      <c r="H852" s="298">
        <v>6</v>
      </c>
      <c r="I852" s="298">
        <v>11</v>
      </c>
      <c r="J852" s="298">
        <v>18</v>
      </c>
      <c r="K852" s="298">
        <v>10</v>
      </c>
      <c r="L852" s="298">
        <v>148</v>
      </c>
    </row>
    <row r="853" spans="1:12">
      <c r="A853" s="294" t="s">
        <v>2105</v>
      </c>
      <c r="B853" s="294" t="s">
        <v>959</v>
      </c>
      <c r="C853" s="294" t="s">
        <v>1230</v>
      </c>
      <c r="D853" s="295" t="s">
        <v>1231</v>
      </c>
      <c r="E853" s="296">
        <v>42736</v>
      </c>
      <c r="F853" s="296">
        <v>43100</v>
      </c>
      <c r="G853" s="297">
        <v>122</v>
      </c>
      <c r="H853" s="298">
        <v>18</v>
      </c>
      <c r="I853" s="298">
        <v>30</v>
      </c>
      <c r="J853" s="298">
        <v>48</v>
      </c>
      <c r="K853" s="298">
        <v>26</v>
      </c>
      <c r="L853" s="298">
        <v>227</v>
      </c>
    </row>
    <row r="854" spans="1:12">
      <c r="A854" s="294" t="s">
        <v>2106</v>
      </c>
      <c r="B854" s="294" t="s">
        <v>959</v>
      </c>
      <c r="C854" s="294" t="s">
        <v>960</v>
      </c>
      <c r="D854" s="295" t="s">
        <v>1231</v>
      </c>
      <c r="E854" s="296">
        <v>42736</v>
      </c>
      <c r="F854" s="296">
        <v>43100</v>
      </c>
      <c r="G854" s="297">
        <v>122</v>
      </c>
      <c r="H854" s="298">
        <v>18</v>
      </c>
      <c r="I854" s="298">
        <v>30</v>
      </c>
      <c r="J854" s="298">
        <v>48</v>
      </c>
      <c r="K854" s="298">
        <v>26</v>
      </c>
      <c r="L854" s="298">
        <v>227</v>
      </c>
    </row>
    <row r="855" spans="1:12">
      <c r="A855" s="294" t="s">
        <v>2107</v>
      </c>
      <c r="B855" s="294" t="s">
        <v>961</v>
      </c>
      <c r="C855" s="294" t="s">
        <v>1230</v>
      </c>
      <c r="D855" s="295" t="s">
        <v>1231</v>
      </c>
      <c r="E855" s="296">
        <v>42736</v>
      </c>
      <c r="F855" s="296">
        <v>43100</v>
      </c>
      <c r="G855" s="297">
        <v>87</v>
      </c>
      <c r="H855" s="298">
        <v>13</v>
      </c>
      <c r="I855" s="298">
        <v>21</v>
      </c>
      <c r="J855" s="298">
        <v>34</v>
      </c>
      <c r="K855" s="298">
        <v>19</v>
      </c>
      <c r="L855" s="298">
        <v>277</v>
      </c>
    </row>
    <row r="856" spans="1:12">
      <c r="A856" s="294" t="s">
        <v>2108</v>
      </c>
      <c r="B856" s="294" t="s">
        <v>961</v>
      </c>
      <c r="C856" s="294" t="s">
        <v>962</v>
      </c>
      <c r="D856" s="295" t="s">
        <v>1231</v>
      </c>
      <c r="E856" s="296">
        <v>42736</v>
      </c>
      <c r="F856" s="296">
        <v>43100</v>
      </c>
      <c r="G856" s="297">
        <v>87</v>
      </c>
      <c r="H856" s="298">
        <v>13</v>
      </c>
      <c r="I856" s="298">
        <v>21</v>
      </c>
      <c r="J856" s="298">
        <v>34</v>
      </c>
      <c r="K856" s="298">
        <v>19</v>
      </c>
      <c r="L856" s="298">
        <v>277</v>
      </c>
    </row>
    <row r="857" spans="1:12">
      <c r="A857" s="294" t="s">
        <v>2109</v>
      </c>
      <c r="B857" s="294" t="s">
        <v>963</v>
      </c>
      <c r="C857" s="294" t="s">
        <v>964</v>
      </c>
      <c r="D857" s="295" t="s">
        <v>1231</v>
      </c>
      <c r="E857" s="296">
        <v>42736</v>
      </c>
      <c r="F857" s="296">
        <v>43100</v>
      </c>
      <c r="G857" s="297">
        <v>57</v>
      </c>
      <c r="H857" s="298">
        <v>8</v>
      </c>
      <c r="I857" s="298">
        <v>14</v>
      </c>
      <c r="J857" s="298">
        <v>22</v>
      </c>
      <c r="K857" s="298">
        <v>13</v>
      </c>
      <c r="L857" s="298">
        <v>145</v>
      </c>
    </row>
    <row r="858" spans="1:12">
      <c r="A858" s="294" t="s">
        <v>2110</v>
      </c>
      <c r="B858" s="294" t="s">
        <v>965</v>
      </c>
      <c r="C858" s="294" t="s">
        <v>1230</v>
      </c>
      <c r="D858" s="295" t="s">
        <v>1231</v>
      </c>
      <c r="E858" s="296">
        <v>42736</v>
      </c>
      <c r="F858" s="296">
        <v>43100</v>
      </c>
      <c r="G858" s="297">
        <v>57</v>
      </c>
      <c r="H858" s="298">
        <v>8</v>
      </c>
      <c r="I858" s="298">
        <v>14</v>
      </c>
      <c r="J858" s="298">
        <v>22</v>
      </c>
      <c r="K858" s="298">
        <v>13</v>
      </c>
      <c r="L858" s="298">
        <v>109</v>
      </c>
    </row>
    <row r="859" spans="1:12">
      <c r="A859" s="294" t="s">
        <v>2111</v>
      </c>
      <c r="B859" s="294" t="s">
        <v>965</v>
      </c>
      <c r="C859" s="294" t="s">
        <v>966</v>
      </c>
      <c r="D859" s="295" t="s">
        <v>1231</v>
      </c>
      <c r="E859" s="296">
        <v>42736</v>
      </c>
      <c r="F859" s="296">
        <v>43100</v>
      </c>
      <c r="G859" s="297">
        <v>68</v>
      </c>
      <c r="H859" s="298">
        <v>10</v>
      </c>
      <c r="I859" s="298">
        <v>17</v>
      </c>
      <c r="J859" s="298">
        <v>27</v>
      </c>
      <c r="K859" s="298">
        <v>14</v>
      </c>
      <c r="L859" s="298">
        <v>165</v>
      </c>
    </row>
    <row r="860" spans="1:12">
      <c r="A860" s="294" t="s">
        <v>2112</v>
      </c>
      <c r="B860" s="294" t="s">
        <v>965</v>
      </c>
      <c r="C860" s="294" t="s">
        <v>967</v>
      </c>
      <c r="D860" s="295" t="s">
        <v>1231</v>
      </c>
      <c r="E860" s="296">
        <v>42736</v>
      </c>
      <c r="F860" s="296">
        <v>43100</v>
      </c>
      <c r="G860" s="297">
        <v>62</v>
      </c>
      <c r="H860" s="298">
        <v>9</v>
      </c>
      <c r="I860" s="298">
        <v>15</v>
      </c>
      <c r="J860" s="298">
        <v>24</v>
      </c>
      <c r="K860" s="298">
        <v>14</v>
      </c>
      <c r="L860" s="298">
        <v>97</v>
      </c>
    </row>
    <row r="861" spans="1:12">
      <c r="A861" s="294" t="s">
        <v>2113</v>
      </c>
      <c r="B861" s="294" t="s">
        <v>968</v>
      </c>
      <c r="C861" s="294" t="s">
        <v>1230</v>
      </c>
      <c r="D861" s="295" t="s">
        <v>1231</v>
      </c>
      <c r="E861" s="296">
        <v>42736</v>
      </c>
      <c r="F861" s="296">
        <v>43100</v>
      </c>
      <c r="G861" s="297">
        <v>93</v>
      </c>
      <c r="H861" s="298">
        <v>13</v>
      </c>
      <c r="I861" s="298">
        <v>23</v>
      </c>
      <c r="J861" s="298">
        <v>37</v>
      </c>
      <c r="K861" s="298">
        <v>20</v>
      </c>
      <c r="L861" s="298">
        <v>173</v>
      </c>
    </row>
    <row r="862" spans="1:12">
      <c r="A862" s="294" t="s">
        <v>2114</v>
      </c>
      <c r="B862" s="294" t="s">
        <v>968</v>
      </c>
      <c r="C862" s="294" t="s">
        <v>969</v>
      </c>
      <c r="D862" s="295" t="s">
        <v>1231</v>
      </c>
      <c r="E862" s="296">
        <v>42736</v>
      </c>
      <c r="F862" s="296">
        <v>43100</v>
      </c>
      <c r="G862" s="297">
        <v>84</v>
      </c>
      <c r="H862" s="298">
        <v>12</v>
      </c>
      <c r="I862" s="298">
        <v>21</v>
      </c>
      <c r="J862" s="298">
        <v>33</v>
      </c>
      <c r="K862" s="298">
        <v>18</v>
      </c>
      <c r="L862" s="298">
        <v>351</v>
      </c>
    </row>
    <row r="863" spans="1:12">
      <c r="A863" s="294" t="s">
        <v>2115</v>
      </c>
      <c r="B863" s="294" t="s">
        <v>968</v>
      </c>
      <c r="C863" s="294" t="s">
        <v>970</v>
      </c>
      <c r="D863" s="295" t="s">
        <v>1231</v>
      </c>
      <c r="E863" s="296">
        <v>42736</v>
      </c>
      <c r="F863" s="296">
        <v>43100</v>
      </c>
      <c r="G863" s="297">
        <v>101</v>
      </c>
      <c r="H863" s="298">
        <v>15</v>
      </c>
      <c r="I863" s="298">
        <v>25</v>
      </c>
      <c r="J863" s="298">
        <v>40</v>
      </c>
      <c r="K863" s="298">
        <v>21</v>
      </c>
      <c r="L863" s="298">
        <v>352</v>
      </c>
    </row>
    <row r="864" spans="1:12">
      <c r="A864" s="294" t="s">
        <v>2116</v>
      </c>
      <c r="B864" s="294" t="s">
        <v>968</v>
      </c>
      <c r="C864" s="294" t="s">
        <v>971</v>
      </c>
      <c r="D864" s="295" t="s">
        <v>1231</v>
      </c>
      <c r="E864" s="296">
        <v>42736</v>
      </c>
      <c r="F864" s="296">
        <v>43100</v>
      </c>
      <c r="G864" s="297">
        <v>152</v>
      </c>
      <c r="H864" s="298">
        <v>22</v>
      </c>
      <c r="I864" s="298">
        <v>38</v>
      </c>
      <c r="J864" s="298">
        <v>60</v>
      </c>
      <c r="K864" s="298">
        <v>32</v>
      </c>
      <c r="L864" s="298">
        <v>305</v>
      </c>
    </row>
    <row r="865" spans="1:12">
      <c r="A865" s="294" t="s">
        <v>2117</v>
      </c>
      <c r="B865" s="294" t="s">
        <v>968</v>
      </c>
      <c r="C865" s="294" t="s">
        <v>972</v>
      </c>
      <c r="D865" s="295" t="s">
        <v>1231</v>
      </c>
      <c r="E865" s="296">
        <v>42736</v>
      </c>
      <c r="F865" s="296">
        <v>43100</v>
      </c>
      <c r="G865" s="297">
        <v>86</v>
      </c>
      <c r="H865" s="298">
        <v>12</v>
      </c>
      <c r="I865" s="298">
        <v>21</v>
      </c>
      <c r="J865" s="298">
        <v>34</v>
      </c>
      <c r="K865" s="298">
        <v>19</v>
      </c>
      <c r="L865" s="298">
        <v>221</v>
      </c>
    </row>
    <row r="866" spans="1:12">
      <c r="A866" s="294" t="s">
        <v>2118</v>
      </c>
      <c r="B866" s="294" t="s">
        <v>968</v>
      </c>
      <c r="C866" s="294" t="s">
        <v>1240</v>
      </c>
      <c r="D866" s="295" t="s">
        <v>1231</v>
      </c>
      <c r="E866" s="296">
        <v>42736</v>
      </c>
      <c r="F866" s="296">
        <v>43100</v>
      </c>
      <c r="G866" s="297">
        <v>93</v>
      </c>
      <c r="H866" s="298">
        <v>13</v>
      </c>
      <c r="I866" s="298">
        <v>23</v>
      </c>
      <c r="J866" s="298">
        <v>37</v>
      </c>
      <c r="K866" s="298">
        <v>20</v>
      </c>
      <c r="L866" s="298">
        <v>173</v>
      </c>
    </row>
    <row r="867" spans="1:12">
      <c r="A867" s="294" t="s">
        <v>2119</v>
      </c>
      <c r="B867" s="294" t="s">
        <v>968</v>
      </c>
      <c r="C867" s="294" t="s">
        <v>973</v>
      </c>
      <c r="D867" s="295" t="s">
        <v>1231</v>
      </c>
      <c r="E867" s="296">
        <v>42736</v>
      </c>
      <c r="F867" s="296">
        <v>43100</v>
      </c>
      <c r="G867" s="297">
        <v>90</v>
      </c>
      <c r="H867" s="298">
        <v>13</v>
      </c>
      <c r="I867" s="298">
        <v>22</v>
      </c>
      <c r="J867" s="298">
        <v>36</v>
      </c>
      <c r="K867" s="298">
        <v>19</v>
      </c>
      <c r="L867" s="298">
        <v>250</v>
      </c>
    </row>
    <row r="868" spans="1:12">
      <c r="A868" s="294" t="s">
        <v>2120</v>
      </c>
      <c r="B868" s="294" t="s">
        <v>974</v>
      </c>
      <c r="C868" s="294" t="s">
        <v>1230</v>
      </c>
      <c r="D868" s="295" t="s">
        <v>1231</v>
      </c>
      <c r="E868" s="296">
        <v>42736</v>
      </c>
      <c r="F868" s="296">
        <v>43100</v>
      </c>
      <c r="G868" s="297">
        <v>33</v>
      </c>
      <c r="H868" s="298">
        <v>4</v>
      </c>
      <c r="I868" s="298">
        <v>8</v>
      </c>
      <c r="J868" s="298">
        <v>13</v>
      </c>
      <c r="K868" s="298">
        <v>8</v>
      </c>
      <c r="L868" s="298">
        <v>112</v>
      </c>
    </row>
    <row r="869" spans="1:12">
      <c r="A869" s="294" t="s">
        <v>2121</v>
      </c>
      <c r="B869" s="294" t="s">
        <v>974</v>
      </c>
      <c r="C869" s="294" t="s">
        <v>975</v>
      </c>
      <c r="D869" s="295" t="s">
        <v>1231</v>
      </c>
      <c r="E869" s="296">
        <v>42736</v>
      </c>
      <c r="F869" s="296">
        <v>43100</v>
      </c>
      <c r="G869" s="297">
        <v>53</v>
      </c>
      <c r="H869" s="298">
        <v>7</v>
      </c>
      <c r="I869" s="298">
        <v>13</v>
      </c>
      <c r="J869" s="298">
        <v>21</v>
      </c>
      <c r="K869" s="298">
        <v>12</v>
      </c>
      <c r="L869" s="298">
        <v>124</v>
      </c>
    </row>
    <row r="870" spans="1:12">
      <c r="A870" s="294" t="s">
        <v>2122</v>
      </c>
      <c r="B870" s="294" t="s">
        <v>974</v>
      </c>
      <c r="C870" s="294" t="s">
        <v>976</v>
      </c>
      <c r="D870" s="295" t="s">
        <v>1231</v>
      </c>
      <c r="E870" s="296">
        <v>42736</v>
      </c>
      <c r="F870" s="296">
        <v>43100</v>
      </c>
      <c r="G870" s="297">
        <v>33</v>
      </c>
      <c r="H870" s="298">
        <v>4</v>
      </c>
      <c r="I870" s="298">
        <v>8</v>
      </c>
      <c r="J870" s="298">
        <v>13</v>
      </c>
      <c r="K870" s="298">
        <v>8</v>
      </c>
      <c r="L870" s="298">
        <v>112</v>
      </c>
    </row>
    <row r="871" spans="1:12">
      <c r="A871" s="294" t="s">
        <v>2123</v>
      </c>
      <c r="B871" s="294" t="s">
        <v>974</v>
      </c>
      <c r="C871" s="294" t="s">
        <v>977</v>
      </c>
      <c r="D871" s="295" t="s">
        <v>1231</v>
      </c>
      <c r="E871" s="296">
        <v>42736</v>
      </c>
      <c r="F871" s="296">
        <v>43100</v>
      </c>
      <c r="G871" s="297">
        <v>66</v>
      </c>
      <c r="H871" s="298">
        <v>9</v>
      </c>
      <c r="I871" s="298">
        <v>16</v>
      </c>
      <c r="J871" s="298">
        <v>26</v>
      </c>
      <c r="K871" s="298">
        <v>15</v>
      </c>
      <c r="L871" s="298">
        <v>203</v>
      </c>
    </row>
    <row r="872" spans="1:12">
      <c r="A872" s="294" t="s">
        <v>2124</v>
      </c>
      <c r="B872" s="294" t="s">
        <v>974</v>
      </c>
      <c r="C872" s="294" t="s">
        <v>978</v>
      </c>
      <c r="D872" s="295" t="s">
        <v>1231</v>
      </c>
      <c r="E872" s="296">
        <v>42736</v>
      </c>
      <c r="F872" s="296">
        <v>43100</v>
      </c>
      <c r="G872" s="297">
        <v>28</v>
      </c>
      <c r="H872" s="298">
        <v>4</v>
      </c>
      <c r="I872" s="298">
        <v>7</v>
      </c>
      <c r="J872" s="298">
        <v>11</v>
      </c>
      <c r="K872" s="298">
        <v>6</v>
      </c>
      <c r="L872" s="298">
        <v>98</v>
      </c>
    </row>
    <row r="873" spans="1:12">
      <c r="A873" s="294" t="s">
        <v>2125</v>
      </c>
      <c r="B873" s="294" t="s">
        <v>979</v>
      </c>
      <c r="C873" s="294" t="s">
        <v>980</v>
      </c>
      <c r="D873" s="295" t="s">
        <v>1231</v>
      </c>
      <c r="E873" s="296">
        <v>42736</v>
      </c>
      <c r="F873" s="296">
        <v>43100</v>
      </c>
      <c r="G873" s="297">
        <v>12</v>
      </c>
      <c r="H873" s="298">
        <v>1</v>
      </c>
      <c r="I873" s="298">
        <v>3</v>
      </c>
      <c r="J873" s="298">
        <v>4</v>
      </c>
      <c r="K873" s="298">
        <v>4</v>
      </c>
      <c r="L873" s="298">
        <v>43</v>
      </c>
    </row>
    <row r="874" spans="1:12">
      <c r="A874" s="294" t="s">
        <v>2126</v>
      </c>
      <c r="B874" s="294" t="s">
        <v>981</v>
      </c>
      <c r="C874" s="294" t="s">
        <v>982</v>
      </c>
      <c r="D874" s="295" t="s">
        <v>1231</v>
      </c>
      <c r="E874" s="296">
        <v>42841</v>
      </c>
      <c r="F874" s="296">
        <v>43083</v>
      </c>
      <c r="G874" s="297">
        <v>117</v>
      </c>
      <c r="H874" s="298">
        <v>17</v>
      </c>
      <c r="I874" s="298">
        <v>29</v>
      </c>
      <c r="J874" s="298">
        <v>46</v>
      </c>
      <c r="K874" s="298">
        <v>25</v>
      </c>
      <c r="L874" s="298">
        <v>212</v>
      </c>
    </row>
    <row r="875" spans="1:12">
      <c r="A875" s="294" t="s">
        <v>2127</v>
      </c>
      <c r="B875" s="294" t="s">
        <v>981</v>
      </c>
      <c r="C875" s="294" t="s">
        <v>982</v>
      </c>
      <c r="D875" s="295" t="s">
        <v>1232</v>
      </c>
      <c r="E875" s="296">
        <v>43084</v>
      </c>
      <c r="F875" s="296">
        <v>42840</v>
      </c>
      <c r="G875" s="297">
        <v>122</v>
      </c>
      <c r="H875" s="298">
        <v>18</v>
      </c>
      <c r="I875" s="298">
        <v>30</v>
      </c>
      <c r="J875" s="298">
        <v>48</v>
      </c>
      <c r="K875" s="298">
        <v>26</v>
      </c>
      <c r="L875" s="298">
        <v>269</v>
      </c>
    </row>
    <row r="876" spans="1:12">
      <c r="A876" s="294" t="s">
        <v>2128</v>
      </c>
      <c r="B876" s="294" t="s">
        <v>983</v>
      </c>
      <c r="C876" s="294" t="s">
        <v>984</v>
      </c>
      <c r="D876" s="295" t="s">
        <v>1231</v>
      </c>
      <c r="E876" s="296">
        <v>42856</v>
      </c>
      <c r="F876" s="296">
        <v>43078</v>
      </c>
      <c r="G876" s="297">
        <v>69</v>
      </c>
      <c r="H876" s="298">
        <v>10</v>
      </c>
      <c r="I876" s="298">
        <v>17</v>
      </c>
      <c r="J876" s="298">
        <v>27</v>
      </c>
      <c r="K876" s="298">
        <v>15</v>
      </c>
      <c r="L876" s="298">
        <v>150</v>
      </c>
    </row>
    <row r="877" spans="1:12">
      <c r="A877" s="294" t="s">
        <v>2129</v>
      </c>
      <c r="B877" s="294" t="s">
        <v>983</v>
      </c>
      <c r="C877" s="294" t="s">
        <v>984</v>
      </c>
      <c r="D877" s="295" t="s">
        <v>1232</v>
      </c>
      <c r="E877" s="296">
        <v>43079</v>
      </c>
      <c r="F877" s="296">
        <v>42855</v>
      </c>
      <c r="G877" s="297">
        <v>70</v>
      </c>
      <c r="H877" s="298">
        <v>10</v>
      </c>
      <c r="I877" s="298">
        <v>17</v>
      </c>
      <c r="J877" s="298">
        <v>28</v>
      </c>
      <c r="K877" s="298">
        <v>15</v>
      </c>
      <c r="L877" s="298">
        <v>170</v>
      </c>
    </row>
    <row r="878" spans="1:12">
      <c r="A878" s="294" t="s">
        <v>2130</v>
      </c>
      <c r="B878" s="294" t="s">
        <v>985</v>
      </c>
      <c r="C878" s="294" t="s">
        <v>986</v>
      </c>
      <c r="D878" s="295" t="s">
        <v>1231</v>
      </c>
      <c r="E878" s="296">
        <v>42736</v>
      </c>
      <c r="F878" s="296">
        <v>43100</v>
      </c>
      <c r="G878" s="297">
        <v>86</v>
      </c>
      <c r="H878" s="298">
        <v>12</v>
      </c>
      <c r="I878" s="298">
        <v>21</v>
      </c>
      <c r="J878" s="298">
        <v>34</v>
      </c>
      <c r="K878" s="298">
        <v>19</v>
      </c>
      <c r="L878" s="298">
        <v>186</v>
      </c>
    </row>
    <row r="879" spans="1:12">
      <c r="A879" s="294" t="s">
        <v>2131</v>
      </c>
      <c r="B879" s="294" t="s">
        <v>987</v>
      </c>
      <c r="C879" s="294" t="s">
        <v>988</v>
      </c>
      <c r="D879" s="295" t="s">
        <v>1231</v>
      </c>
      <c r="E879" s="296">
        <v>42736</v>
      </c>
      <c r="F879" s="296">
        <v>43100</v>
      </c>
      <c r="G879" s="297">
        <v>77</v>
      </c>
      <c r="H879" s="298">
        <v>11</v>
      </c>
      <c r="I879" s="298">
        <v>19</v>
      </c>
      <c r="J879" s="298">
        <v>30</v>
      </c>
      <c r="K879" s="298">
        <v>17</v>
      </c>
      <c r="L879" s="298">
        <v>122</v>
      </c>
    </row>
    <row r="880" spans="1:12">
      <c r="A880" s="294" t="s">
        <v>2132</v>
      </c>
      <c r="B880" s="294" t="s">
        <v>989</v>
      </c>
      <c r="C880" s="294" t="s">
        <v>990</v>
      </c>
      <c r="D880" s="295" t="s">
        <v>1231</v>
      </c>
      <c r="E880" s="296">
        <v>42736</v>
      </c>
      <c r="F880" s="296">
        <v>43100</v>
      </c>
      <c r="G880" s="297">
        <v>36</v>
      </c>
      <c r="H880" s="298">
        <v>5</v>
      </c>
      <c r="I880" s="298">
        <v>9</v>
      </c>
      <c r="J880" s="298">
        <v>14</v>
      </c>
      <c r="K880" s="298">
        <v>8</v>
      </c>
      <c r="L880" s="298">
        <v>258</v>
      </c>
    </row>
    <row r="881" spans="1:12">
      <c r="A881" s="294" t="s">
        <v>2133</v>
      </c>
      <c r="B881" s="294" t="s">
        <v>989</v>
      </c>
      <c r="C881" s="294" t="s">
        <v>991</v>
      </c>
      <c r="D881" s="295" t="s">
        <v>1231</v>
      </c>
      <c r="E881" s="296">
        <v>42736</v>
      </c>
      <c r="F881" s="296">
        <v>43100</v>
      </c>
      <c r="G881" s="297">
        <v>88</v>
      </c>
      <c r="H881" s="298">
        <v>13</v>
      </c>
      <c r="I881" s="298">
        <v>22</v>
      </c>
      <c r="J881" s="298">
        <v>35</v>
      </c>
      <c r="K881" s="298">
        <v>18</v>
      </c>
      <c r="L881" s="298">
        <v>154</v>
      </c>
    </row>
    <row r="882" spans="1:12">
      <c r="A882" s="294" t="s">
        <v>2134</v>
      </c>
      <c r="B882" s="294" t="s">
        <v>992</v>
      </c>
      <c r="C882" s="294" t="s">
        <v>1230</v>
      </c>
      <c r="D882" s="295" t="s">
        <v>1231</v>
      </c>
      <c r="E882" s="296">
        <v>42736</v>
      </c>
      <c r="F882" s="296">
        <v>43100</v>
      </c>
      <c r="G882" s="297">
        <v>123</v>
      </c>
      <c r="H882" s="298">
        <v>18</v>
      </c>
      <c r="I882" s="298">
        <v>30</v>
      </c>
      <c r="J882" s="298">
        <v>49</v>
      </c>
      <c r="K882" s="298">
        <v>26</v>
      </c>
      <c r="L882" s="298">
        <v>347</v>
      </c>
    </row>
    <row r="883" spans="1:12">
      <c r="A883" s="294" t="s">
        <v>2135</v>
      </c>
      <c r="B883" s="294" t="s">
        <v>992</v>
      </c>
      <c r="C883" s="294" t="s">
        <v>993</v>
      </c>
      <c r="D883" s="295" t="s">
        <v>1231</v>
      </c>
      <c r="E883" s="296">
        <v>42736</v>
      </c>
      <c r="F883" s="296">
        <v>43100</v>
      </c>
      <c r="G883" s="297">
        <v>132</v>
      </c>
      <c r="H883" s="298">
        <v>19</v>
      </c>
      <c r="I883" s="298">
        <v>33</v>
      </c>
      <c r="J883" s="298">
        <v>52</v>
      </c>
      <c r="K883" s="298">
        <v>28</v>
      </c>
      <c r="L883" s="298">
        <v>260</v>
      </c>
    </row>
    <row r="884" spans="1:12">
      <c r="A884" s="294" t="s">
        <v>2136</v>
      </c>
      <c r="B884" s="294" t="s">
        <v>992</v>
      </c>
      <c r="C884" s="294" t="s">
        <v>994</v>
      </c>
      <c r="D884" s="295" t="s">
        <v>1231</v>
      </c>
      <c r="E884" s="296">
        <v>42736</v>
      </c>
      <c r="F884" s="296">
        <v>43100</v>
      </c>
      <c r="G884" s="297">
        <v>33</v>
      </c>
      <c r="H884" s="298">
        <v>4</v>
      </c>
      <c r="I884" s="298">
        <v>8</v>
      </c>
      <c r="J884" s="298">
        <v>13</v>
      </c>
      <c r="K884" s="298">
        <v>8</v>
      </c>
      <c r="L884" s="298">
        <v>80</v>
      </c>
    </row>
    <row r="885" spans="1:12">
      <c r="A885" s="294" t="s">
        <v>2137</v>
      </c>
      <c r="B885" s="294" t="s">
        <v>992</v>
      </c>
      <c r="C885" s="294" t="s">
        <v>995</v>
      </c>
      <c r="D885" s="295" t="s">
        <v>1231</v>
      </c>
      <c r="E885" s="296">
        <v>42736</v>
      </c>
      <c r="F885" s="296">
        <v>43100</v>
      </c>
      <c r="G885" s="297">
        <v>123</v>
      </c>
      <c r="H885" s="298">
        <v>18</v>
      </c>
      <c r="I885" s="298">
        <v>30</v>
      </c>
      <c r="J885" s="298">
        <v>49</v>
      </c>
      <c r="K885" s="298">
        <v>26</v>
      </c>
      <c r="L885" s="298">
        <v>347</v>
      </c>
    </row>
    <row r="886" spans="1:12">
      <c r="A886" s="294" t="s">
        <v>2138</v>
      </c>
      <c r="B886" s="294" t="s">
        <v>992</v>
      </c>
      <c r="C886" s="294" t="s">
        <v>996</v>
      </c>
      <c r="D886" s="295" t="s">
        <v>1231</v>
      </c>
      <c r="E886" s="296">
        <v>42887</v>
      </c>
      <c r="F886" s="296">
        <v>43008</v>
      </c>
      <c r="G886" s="297">
        <v>70</v>
      </c>
      <c r="H886" s="298">
        <v>10</v>
      </c>
      <c r="I886" s="298">
        <v>17</v>
      </c>
      <c r="J886" s="298">
        <v>28</v>
      </c>
      <c r="K886" s="298">
        <v>15</v>
      </c>
      <c r="L886" s="298">
        <v>169</v>
      </c>
    </row>
    <row r="887" spans="1:12">
      <c r="A887" s="294" t="s">
        <v>2139</v>
      </c>
      <c r="B887" s="294" t="s">
        <v>992</v>
      </c>
      <c r="C887" s="294" t="s">
        <v>996</v>
      </c>
      <c r="D887" s="295" t="s">
        <v>1232</v>
      </c>
      <c r="E887" s="296">
        <v>43009</v>
      </c>
      <c r="F887" s="296">
        <v>42886</v>
      </c>
      <c r="G887" s="297">
        <v>65</v>
      </c>
      <c r="H887" s="298">
        <v>9</v>
      </c>
      <c r="I887" s="298">
        <v>16</v>
      </c>
      <c r="J887" s="298">
        <v>26</v>
      </c>
      <c r="K887" s="298">
        <v>14</v>
      </c>
      <c r="L887" s="298">
        <v>100</v>
      </c>
    </row>
    <row r="888" spans="1:12">
      <c r="A888" s="294" t="s">
        <v>2140</v>
      </c>
      <c r="B888" s="294" t="s">
        <v>992</v>
      </c>
      <c r="C888" s="294" t="s">
        <v>997</v>
      </c>
      <c r="D888" s="295" t="s">
        <v>1231</v>
      </c>
      <c r="E888" s="296">
        <v>42736</v>
      </c>
      <c r="F888" s="296">
        <v>43100</v>
      </c>
      <c r="G888" s="297">
        <v>95</v>
      </c>
      <c r="H888" s="298">
        <v>14</v>
      </c>
      <c r="I888" s="298">
        <v>23</v>
      </c>
      <c r="J888" s="298">
        <v>38</v>
      </c>
      <c r="K888" s="298">
        <v>20</v>
      </c>
      <c r="L888" s="298">
        <v>359</v>
      </c>
    </row>
    <row r="889" spans="1:12">
      <c r="A889" s="294" t="s">
        <v>2141</v>
      </c>
      <c r="B889" s="294" t="s">
        <v>992</v>
      </c>
      <c r="C889" s="294" t="s">
        <v>998</v>
      </c>
      <c r="D889" s="295" t="s">
        <v>1231</v>
      </c>
      <c r="E889" s="296">
        <v>42887</v>
      </c>
      <c r="F889" s="296">
        <v>43008</v>
      </c>
      <c r="G889" s="297">
        <v>67</v>
      </c>
      <c r="H889" s="298">
        <v>10</v>
      </c>
      <c r="I889" s="298">
        <v>16</v>
      </c>
      <c r="J889" s="298">
        <v>26</v>
      </c>
      <c r="K889" s="298">
        <v>15</v>
      </c>
      <c r="L889" s="298">
        <v>133</v>
      </c>
    </row>
    <row r="890" spans="1:12">
      <c r="A890" s="294" t="s">
        <v>2142</v>
      </c>
      <c r="B890" s="294" t="s">
        <v>992</v>
      </c>
      <c r="C890" s="294" t="s">
        <v>998</v>
      </c>
      <c r="D890" s="295" t="s">
        <v>1232</v>
      </c>
      <c r="E890" s="296">
        <v>43009</v>
      </c>
      <c r="F890" s="296">
        <v>42886</v>
      </c>
      <c r="G890" s="297">
        <v>66</v>
      </c>
      <c r="H890" s="298">
        <v>9</v>
      </c>
      <c r="I890" s="298">
        <v>16</v>
      </c>
      <c r="J890" s="298">
        <v>26</v>
      </c>
      <c r="K890" s="298">
        <v>15</v>
      </c>
      <c r="L890" s="298">
        <v>111</v>
      </c>
    </row>
    <row r="891" spans="1:12">
      <c r="A891" s="294" t="s">
        <v>2143</v>
      </c>
      <c r="B891" s="294" t="s">
        <v>999</v>
      </c>
      <c r="C891" s="294" t="s">
        <v>1230</v>
      </c>
      <c r="D891" s="295" t="s">
        <v>1231</v>
      </c>
      <c r="E891" s="296">
        <v>42736</v>
      </c>
      <c r="F891" s="296">
        <v>43100</v>
      </c>
      <c r="G891" s="297">
        <v>48</v>
      </c>
      <c r="H891" s="298">
        <v>7</v>
      </c>
      <c r="I891" s="298">
        <v>12</v>
      </c>
      <c r="J891" s="298">
        <v>19</v>
      </c>
      <c r="K891" s="298">
        <v>10</v>
      </c>
      <c r="L891" s="298">
        <v>78</v>
      </c>
    </row>
    <row r="892" spans="1:12">
      <c r="A892" s="294" t="s">
        <v>2144</v>
      </c>
      <c r="B892" s="294" t="s">
        <v>999</v>
      </c>
      <c r="C892" s="294" t="s">
        <v>1000</v>
      </c>
      <c r="D892" s="295" t="s">
        <v>1231</v>
      </c>
      <c r="E892" s="296">
        <v>42736</v>
      </c>
      <c r="F892" s="296">
        <v>43100</v>
      </c>
      <c r="G892" s="297">
        <v>81</v>
      </c>
      <c r="H892" s="298">
        <v>12</v>
      </c>
      <c r="I892" s="298">
        <v>20</v>
      </c>
      <c r="J892" s="298">
        <v>32</v>
      </c>
      <c r="K892" s="298">
        <v>17</v>
      </c>
      <c r="L892" s="298">
        <v>164</v>
      </c>
    </row>
    <row r="893" spans="1:12">
      <c r="A893" s="294" t="s">
        <v>2145</v>
      </c>
      <c r="B893" s="294" t="s">
        <v>999</v>
      </c>
      <c r="C893" s="294" t="s">
        <v>1001</v>
      </c>
      <c r="D893" s="295" t="s">
        <v>1231</v>
      </c>
      <c r="E893" s="296">
        <v>42736</v>
      </c>
      <c r="F893" s="296">
        <v>43100</v>
      </c>
      <c r="G893" s="297">
        <v>63</v>
      </c>
      <c r="H893" s="298">
        <v>9</v>
      </c>
      <c r="I893" s="298">
        <v>15</v>
      </c>
      <c r="J893" s="298">
        <v>25</v>
      </c>
      <c r="K893" s="298">
        <v>14</v>
      </c>
      <c r="L893" s="298">
        <v>95</v>
      </c>
    </row>
    <row r="894" spans="1:12">
      <c r="A894" s="294" t="s">
        <v>2146</v>
      </c>
      <c r="B894" s="294" t="s">
        <v>1002</v>
      </c>
      <c r="C894" s="294" t="s">
        <v>1230</v>
      </c>
      <c r="D894" s="295" t="s">
        <v>1231</v>
      </c>
      <c r="E894" s="296">
        <v>42736</v>
      </c>
      <c r="F894" s="296">
        <v>43100</v>
      </c>
      <c r="G894" s="297">
        <v>53</v>
      </c>
      <c r="H894" s="298">
        <v>7</v>
      </c>
      <c r="I894" s="298">
        <v>13</v>
      </c>
      <c r="J894" s="298">
        <v>21</v>
      </c>
      <c r="K894" s="298">
        <v>12</v>
      </c>
      <c r="L894" s="298">
        <v>60</v>
      </c>
    </row>
    <row r="895" spans="1:12">
      <c r="A895" s="294" t="s">
        <v>2147</v>
      </c>
      <c r="B895" s="294" t="s">
        <v>1002</v>
      </c>
      <c r="C895" s="294" t="s">
        <v>1003</v>
      </c>
      <c r="D895" s="295" t="s">
        <v>1231</v>
      </c>
      <c r="E895" s="296">
        <v>42736</v>
      </c>
      <c r="F895" s="296">
        <v>43100</v>
      </c>
      <c r="G895" s="297">
        <v>67</v>
      </c>
      <c r="H895" s="298">
        <v>10</v>
      </c>
      <c r="I895" s="298">
        <v>16</v>
      </c>
      <c r="J895" s="298">
        <v>26</v>
      </c>
      <c r="K895" s="298">
        <v>15</v>
      </c>
      <c r="L895" s="298">
        <v>201</v>
      </c>
    </row>
    <row r="896" spans="1:12">
      <c r="A896" s="294" t="s">
        <v>2148</v>
      </c>
      <c r="B896" s="294" t="s">
        <v>1002</v>
      </c>
      <c r="C896" s="294" t="s">
        <v>1004</v>
      </c>
      <c r="D896" s="295" t="s">
        <v>1231</v>
      </c>
      <c r="E896" s="296">
        <v>42736</v>
      </c>
      <c r="F896" s="296">
        <v>43100</v>
      </c>
      <c r="G896" s="297">
        <v>51</v>
      </c>
      <c r="H896" s="298">
        <v>7</v>
      </c>
      <c r="I896" s="298">
        <v>12</v>
      </c>
      <c r="J896" s="298">
        <v>20</v>
      </c>
      <c r="K896" s="298">
        <v>12</v>
      </c>
      <c r="L896" s="298">
        <v>152</v>
      </c>
    </row>
    <row r="897" spans="1:12">
      <c r="A897" s="294" t="s">
        <v>2149</v>
      </c>
      <c r="B897" s="294" t="s">
        <v>1005</v>
      </c>
      <c r="C897" s="294" t="s">
        <v>1006</v>
      </c>
      <c r="D897" s="295" t="s">
        <v>1231</v>
      </c>
      <c r="E897" s="296">
        <v>42736</v>
      </c>
      <c r="F897" s="296">
        <v>43100</v>
      </c>
      <c r="G897" s="297">
        <v>96</v>
      </c>
      <c r="H897" s="298">
        <v>14</v>
      </c>
      <c r="I897" s="298">
        <v>24</v>
      </c>
      <c r="J897" s="298">
        <v>38</v>
      </c>
      <c r="K897" s="298">
        <v>20</v>
      </c>
      <c r="L897" s="298">
        <v>320</v>
      </c>
    </row>
    <row r="898" spans="1:12">
      <c r="A898" s="294" t="s">
        <v>2150</v>
      </c>
      <c r="B898" s="294" t="s">
        <v>1007</v>
      </c>
      <c r="C898" s="294" t="s">
        <v>1230</v>
      </c>
      <c r="D898" s="295" t="s">
        <v>1231</v>
      </c>
      <c r="E898" s="296">
        <v>42736</v>
      </c>
      <c r="F898" s="296">
        <v>43100</v>
      </c>
      <c r="G898" s="297">
        <v>61</v>
      </c>
      <c r="H898" s="298">
        <v>9</v>
      </c>
      <c r="I898" s="298">
        <v>15</v>
      </c>
      <c r="J898" s="298">
        <v>24</v>
      </c>
      <c r="K898" s="298">
        <v>13</v>
      </c>
      <c r="L898" s="298">
        <v>140</v>
      </c>
    </row>
    <row r="899" spans="1:12">
      <c r="A899" s="294" t="s">
        <v>2151</v>
      </c>
      <c r="B899" s="294" t="s">
        <v>1007</v>
      </c>
      <c r="C899" s="294" t="s">
        <v>1008</v>
      </c>
      <c r="D899" s="295" t="s">
        <v>1231</v>
      </c>
      <c r="E899" s="296">
        <v>42736</v>
      </c>
      <c r="F899" s="296">
        <v>43100</v>
      </c>
      <c r="G899" s="297">
        <v>97</v>
      </c>
      <c r="H899" s="298">
        <v>14</v>
      </c>
      <c r="I899" s="298">
        <v>24</v>
      </c>
      <c r="J899" s="298">
        <v>38</v>
      </c>
      <c r="K899" s="298">
        <v>21</v>
      </c>
      <c r="L899" s="298">
        <v>190</v>
      </c>
    </row>
    <row r="900" spans="1:12">
      <c r="A900" s="294" t="s">
        <v>2152</v>
      </c>
      <c r="B900" s="294" t="s">
        <v>1009</v>
      </c>
      <c r="C900" s="294" t="s">
        <v>1010</v>
      </c>
      <c r="D900" s="295" t="s">
        <v>1231</v>
      </c>
      <c r="E900" s="296">
        <v>42736</v>
      </c>
      <c r="F900" s="296">
        <v>43100</v>
      </c>
      <c r="G900" s="297">
        <v>97</v>
      </c>
      <c r="H900" s="298">
        <v>14</v>
      </c>
      <c r="I900" s="298">
        <v>24</v>
      </c>
      <c r="J900" s="298">
        <v>38</v>
      </c>
      <c r="K900" s="298">
        <v>21</v>
      </c>
      <c r="L900" s="298">
        <v>278</v>
      </c>
    </row>
    <row r="901" spans="1:12">
      <c r="A901" s="294" t="s">
        <v>2153</v>
      </c>
      <c r="B901" s="294" t="s">
        <v>1011</v>
      </c>
      <c r="C901" s="294" t="s">
        <v>1230</v>
      </c>
      <c r="D901" s="295" t="s">
        <v>1231</v>
      </c>
      <c r="E901" s="296">
        <v>42736</v>
      </c>
      <c r="F901" s="296">
        <v>43100</v>
      </c>
      <c r="G901" s="297">
        <v>55</v>
      </c>
      <c r="H901" s="298">
        <v>8</v>
      </c>
      <c r="I901" s="298">
        <v>13</v>
      </c>
      <c r="J901" s="298">
        <v>22</v>
      </c>
      <c r="K901" s="298">
        <v>12</v>
      </c>
      <c r="L901" s="298">
        <v>117</v>
      </c>
    </row>
    <row r="902" spans="1:12">
      <c r="A902" s="294" t="s">
        <v>2154</v>
      </c>
      <c r="B902" s="294" t="s">
        <v>1011</v>
      </c>
      <c r="C902" s="294" t="s">
        <v>1012</v>
      </c>
      <c r="D902" s="295" t="s">
        <v>1231</v>
      </c>
      <c r="E902" s="296">
        <v>42736</v>
      </c>
      <c r="F902" s="296">
        <v>43100</v>
      </c>
      <c r="G902" s="297">
        <v>81</v>
      </c>
      <c r="H902" s="298">
        <v>12</v>
      </c>
      <c r="I902" s="298">
        <v>20</v>
      </c>
      <c r="J902" s="298">
        <v>32</v>
      </c>
      <c r="K902" s="298">
        <v>17</v>
      </c>
      <c r="L902" s="298">
        <v>177</v>
      </c>
    </row>
    <row r="903" spans="1:12">
      <c r="A903" s="294" t="s">
        <v>2155</v>
      </c>
      <c r="B903" s="294" t="s">
        <v>1011</v>
      </c>
      <c r="C903" s="294" t="s">
        <v>2433</v>
      </c>
      <c r="D903" s="295" t="s">
        <v>1231</v>
      </c>
      <c r="E903" s="296">
        <v>42736</v>
      </c>
      <c r="F903" s="296">
        <v>43100</v>
      </c>
      <c r="G903" s="297">
        <v>75</v>
      </c>
      <c r="H903" s="298">
        <v>11</v>
      </c>
      <c r="I903" s="298">
        <v>18</v>
      </c>
      <c r="J903" s="298">
        <v>30</v>
      </c>
      <c r="K903" s="298">
        <v>16</v>
      </c>
      <c r="L903" s="298">
        <v>131</v>
      </c>
    </row>
    <row r="904" spans="1:12">
      <c r="A904" s="294" t="s">
        <v>2156</v>
      </c>
      <c r="B904" s="294" t="s">
        <v>1011</v>
      </c>
      <c r="C904" s="294" t="s">
        <v>1013</v>
      </c>
      <c r="D904" s="295" t="s">
        <v>1231</v>
      </c>
      <c r="E904" s="296">
        <v>42736</v>
      </c>
      <c r="F904" s="296">
        <v>43100</v>
      </c>
      <c r="G904" s="297">
        <v>42</v>
      </c>
      <c r="H904" s="298">
        <v>6</v>
      </c>
      <c r="I904" s="298">
        <v>10</v>
      </c>
      <c r="J904" s="298">
        <v>16</v>
      </c>
      <c r="K904" s="298">
        <v>10</v>
      </c>
      <c r="L904" s="298">
        <v>134</v>
      </c>
    </row>
    <row r="905" spans="1:12">
      <c r="A905" s="294" t="s">
        <v>2157</v>
      </c>
      <c r="B905" s="294" t="s">
        <v>1014</v>
      </c>
      <c r="C905" s="294" t="s">
        <v>1230</v>
      </c>
      <c r="D905" s="295" t="s">
        <v>1231</v>
      </c>
      <c r="E905" s="296">
        <v>42736</v>
      </c>
      <c r="F905" s="296">
        <v>43100</v>
      </c>
      <c r="G905" s="297">
        <v>78</v>
      </c>
      <c r="H905" s="298">
        <v>11</v>
      </c>
      <c r="I905" s="298">
        <v>19</v>
      </c>
      <c r="J905" s="298">
        <v>31</v>
      </c>
      <c r="K905" s="298">
        <v>17</v>
      </c>
      <c r="L905" s="298">
        <v>172</v>
      </c>
    </row>
    <row r="906" spans="1:12">
      <c r="A906" s="294" t="s">
        <v>1252</v>
      </c>
      <c r="B906" s="294" t="s">
        <v>1014</v>
      </c>
      <c r="C906" s="294" t="s">
        <v>1015</v>
      </c>
      <c r="D906" s="295" t="s">
        <v>1231</v>
      </c>
      <c r="E906" s="296">
        <v>42736</v>
      </c>
      <c r="F906" s="296">
        <v>43100</v>
      </c>
      <c r="G906" s="297">
        <v>78</v>
      </c>
      <c r="H906" s="298">
        <v>11</v>
      </c>
      <c r="I906" s="298">
        <v>19</v>
      </c>
      <c r="J906" s="298">
        <v>31</v>
      </c>
      <c r="K906" s="298">
        <v>17</v>
      </c>
      <c r="L906" s="298">
        <v>172</v>
      </c>
    </row>
    <row r="907" spans="1:12">
      <c r="A907" s="294" t="s">
        <v>2158</v>
      </c>
      <c r="B907" s="294" t="s">
        <v>1014</v>
      </c>
      <c r="C907" s="294" t="s">
        <v>1016</v>
      </c>
      <c r="D907" s="295" t="s">
        <v>1231</v>
      </c>
      <c r="E907" s="296">
        <v>42736</v>
      </c>
      <c r="F907" s="296">
        <v>43100</v>
      </c>
      <c r="G907" s="297">
        <v>65</v>
      </c>
      <c r="H907" s="298">
        <v>9</v>
      </c>
      <c r="I907" s="298">
        <v>16</v>
      </c>
      <c r="J907" s="298">
        <v>26</v>
      </c>
      <c r="K907" s="298">
        <v>14</v>
      </c>
      <c r="L907" s="298">
        <v>207</v>
      </c>
    </row>
    <row r="908" spans="1:12">
      <c r="A908" s="294" t="s">
        <v>2159</v>
      </c>
      <c r="B908" s="294" t="s">
        <v>1017</v>
      </c>
      <c r="C908" s="294" t="s">
        <v>1018</v>
      </c>
      <c r="D908" s="295" t="s">
        <v>1231</v>
      </c>
      <c r="E908" s="296">
        <v>42736</v>
      </c>
      <c r="F908" s="296">
        <v>43100</v>
      </c>
      <c r="G908" s="297">
        <v>71</v>
      </c>
      <c r="H908" s="298">
        <v>10</v>
      </c>
      <c r="I908" s="298">
        <v>17</v>
      </c>
      <c r="J908" s="298">
        <v>28</v>
      </c>
      <c r="K908" s="298">
        <v>16</v>
      </c>
      <c r="L908" s="298">
        <v>270</v>
      </c>
    </row>
    <row r="909" spans="1:12">
      <c r="A909" s="294" t="s">
        <v>2160</v>
      </c>
      <c r="B909" s="294" t="s">
        <v>1019</v>
      </c>
      <c r="C909" s="294" t="s">
        <v>1230</v>
      </c>
      <c r="D909" s="295" t="s">
        <v>1231</v>
      </c>
      <c r="E909" s="296">
        <v>42736</v>
      </c>
      <c r="F909" s="296">
        <v>43100</v>
      </c>
      <c r="G909" s="297">
        <v>43</v>
      </c>
      <c r="H909" s="298">
        <v>6</v>
      </c>
      <c r="I909" s="298">
        <v>10</v>
      </c>
      <c r="J909" s="298">
        <v>17</v>
      </c>
      <c r="K909" s="298">
        <v>10</v>
      </c>
      <c r="L909" s="298">
        <v>112</v>
      </c>
    </row>
    <row r="910" spans="1:12">
      <c r="A910" s="294" t="s">
        <v>2161</v>
      </c>
      <c r="B910" s="294" t="s">
        <v>1019</v>
      </c>
      <c r="C910" s="294" t="s">
        <v>1020</v>
      </c>
      <c r="D910" s="295" t="s">
        <v>1231</v>
      </c>
      <c r="E910" s="296">
        <v>42736</v>
      </c>
      <c r="F910" s="296">
        <v>43100</v>
      </c>
      <c r="G910" s="297">
        <v>29</v>
      </c>
      <c r="H910" s="298">
        <v>4</v>
      </c>
      <c r="I910" s="298">
        <v>7</v>
      </c>
      <c r="J910" s="298">
        <v>11</v>
      </c>
      <c r="K910" s="298">
        <v>7</v>
      </c>
      <c r="L910" s="298">
        <v>170</v>
      </c>
    </row>
    <row r="911" spans="1:12">
      <c r="A911" s="294" t="s">
        <v>2162</v>
      </c>
      <c r="B911" s="294" t="s">
        <v>1022</v>
      </c>
      <c r="C911" s="294" t="s">
        <v>1230</v>
      </c>
      <c r="D911" s="295" t="s">
        <v>1231</v>
      </c>
      <c r="E911" s="296">
        <v>42736</v>
      </c>
      <c r="F911" s="296">
        <v>43100</v>
      </c>
      <c r="G911" s="297">
        <v>54</v>
      </c>
      <c r="H911" s="298">
        <v>8</v>
      </c>
      <c r="I911" s="298">
        <v>13</v>
      </c>
      <c r="J911" s="298">
        <v>21</v>
      </c>
      <c r="K911" s="298">
        <v>12</v>
      </c>
      <c r="L911" s="298">
        <v>128</v>
      </c>
    </row>
    <row r="912" spans="1:12">
      <c r="A912" s="294" t="s">
        <v>2163</v>
      </c>
      <c r="B912" s="294" t="s">
        <v>1022</v>
      </c>
      <c r="C912" s="294" t="s">
        <v>1023</v>
      </c>
      <c r="D912" s="295" t="s">
        <v>1231</v>
      </c>
      <c r="E912" s="296">
        <v>42736</v>
      </c>
      <c r="F912" s="296">
        <v>43100</v>
      </c>
      <c r="G912" s="297">
        <v>57</v>
      </c>
      <c r="H912" s="298">
        <v>8</v>
      </c>
      <c r="I912" s="298">
        <v>14</v>
      </c>
      <c r="J912" s="298">
        <v>22</v>
      </c>
      <c r="K912" s="298">
        <v>13</v>
      </c>
      <c r="L912" s="298">
        <v>137</v>
      </c>
    </row>
    <row r="913" spans="1:12">
      <c r="A913" s="294" t="s">
        <v>2164</v>
      </c>
      <c r="B913" s="294" t="s">
        <v>1022</v>
      </c>
      <c r="C913" s="294" t="s">
        <v>1024</v>
      </c>
      <c r="D913" s="295" t="s">
        <v>1231</v>
      </c>
      <c r="E913" s="296">
        <v>42736</v>
      </c>
      <c r="F913" s="296">
        <v>43100</v>
      </c>
      <c r="G913" s="297">
        <v>74</v>
      </c>
      <c r="H913" s="298">
        <v>11</v>
      </c>
      <c r="I913" s="298">
        <v>18</v>
      </c>
      <c r="J913" s="298">
        <v>29</v>
      </c>
      <c r="K913" s="298">
        <v>16</v>
      </c>
      <c r="L913" s="298">
        <v>241</v>
      </c>
    </row>
    <row r="914" spans="1:12">
      <c r="A914" s="294" t="s">
        <v>2165</v>
      </c>
      <c r="B914" s="294" t="s">
        <v>1022</v>
      </c>
      <c r="C914" s="294" t="s">
        <v>1025</v>
      </c>
      <c r="D914" s="295" t="s">
        <v>1231</v>
      </c>
      <c r="E914" s="296">
        <v>42736</v>
      </c>
      <c r="F914" s="296">
        <v>43100</v>
      </c>
      <c r="G914" s="297">
        <v>63</v>
      </c>
      <c r="H914" s="298">
        <v>9</v>
      </c>
      <c r="I914" s="298">
        <v>15</v>
      </c>
      <c r="J914" s="298">
        <v>25</v>
      </c>
      <c r="K914" s="298">
        <v>14</v>
      </c>
      <c r="L914" s="298">
        <v>245</v>
      </c>
    </row>
    <row r="915" spans="1:12">
      <c r="A915" s="294" t="s">
        <v>2166</v>
      </c>
      <c r="B915" s="294" t="s">
        <v>1022</v>
      </c>
      <c r="C915" s="294" t="s">
        <v>1026</v>
      </c>
      <c r="D915" s="295" t="s">
        <v>1231</v>
      </c>
      <c r="E915" s="296">
        <v>42736</v>
      </c>
      <c r="F915" s="296">
        <v>43100</v>
      </c>
      <c r="G915" s="297">
        <v>70</v>
      </c>
      <c r="H915" s="298">
        <v>10</v>
      </c>
      <c r="I915" s="298">
        <v>17</v>
      </c>
      <c r="J915" s="298">
        <v>28</v>
      </c>
      <c r="K915" s="298">
        <v>15</v>
      </c>
      <c r="L915" s="298">
        <v>279</v>
      </c>
    </row>
    <row r="916" spans="1:12">
      <c r="A916" s="294" t="s">
        <v>2167</v>
      </c>
      <c r="B916" s="294" t="s">
        <v>1022</v>
      </c>
      <c r="C916" s="294" t="s">
        <v>1027</v>
      </c>
      <c r="D916" s="295" t="s">
        <v>1231</v>
      </c>
      <c r="E916" s="296">
        <v>42736</v>
      </c>
      <c r="F916" s="296">
        <v>43100</v>
      </c>
      <c r="G916" s="297">
        <v>75</v>
      </c>
      <c r="H916" s="298">
        <v>11</v>
      </c>
      <c r="I916" s="298">
        <v>18</v>
      </c>
      <c r="J916" s="298">
        <v>30</v>
      </c>
      <c r="K916" s="298">
        <v>16</v>
      </c>
      <c r="L916" s="298">
        <v>188</v>
      </c>
    </row>
    <row r="917" spans="1:12">
      <c r="A917" s="294" t="s">
        <v>2168</v>
      </c>
      <c r="B917" s="294" t="s">
        <v>1022</v>
      </c>
      <c r="C917" s="294" t="s">
        <v>1028</v>
      </c>
      <c r="D917" s="295" t="s">
        <v>1231</v>
      </c>
      <c r="E917" s="296">
        <v>42736</v>
      </c>
      <c r="F917" s="296">
        <v>43100</v>
      </c>
      <c r="G917" s="297">
        <v>50</v>
      </c>
      <c r="H917" s="298">
        <v>7</v>
      </c>
      <c r="I917" s="298">
        <v>12</v>
      </c>
      <c r="J917" s="298">
        <v>20</v>
      </c>
      <c r="K917" s="298">
        <v>11</v>
      </c>
      <c r="L917" s="298">
        <v>139</v>
      </c>
    </row>
    <row r="918" spans="1:12">
      <c r="A918" s="294" t="s">
        <v>2169</v>
      </c>
      <c r="B918" s="294" t="s">
        <v>1029</v>
      </c>
      <c r="C918" s="294" t="s">
        <v>1230</v>
      </c>
      <c r="D918" s="295" t="s">
        <v>1231</v>
      </c>
      <c r="E918" s="296">
        <v>42736</v>
      </c>
      <c r="F918" s="296">
        <v>43100</v>
      </c>
      <c r="G918" s="297">
        <v>68</v>
      </c>
      <c r="H918" s="298">
        <v>10</v>
      </c>
      <c r="I918" s="298">
        <v>17</v>
      </c>
      <c r="J918" s="298">
        <v>27</v>
      </c>
      <c r="K918" s="298">
        <v>14</v>
      </c>
      <c r="L918" s="298">
        <v>182</v>
      </c>
    </row>
    <row r="919" spans="1:12">
      <c r="A919" s="294" t="s">
        <v>2170</v>
      </c>
      <c r="B919" s="294" t="s">
        <v>1029</v>
      </c>
      <c r="C919" s="294" t="s">
        <v>1030</v>
      </c>
      <c r="D919" s="295" t="s">
        <v>1231</v>
      </c>
      <c r="E919" s="296">
        <v>42736</v>
      </c>
      <c r="F919" s="296">
        <v>43100</v>
      </c>
      <c r="G919" s="297">
        <v>68</v>
      </c>
      <c r="H919" s="298">
        <v>10</v>
      </c>
      <c r="I919" s="298">
        <v>17</v>
      </c>
      <c r="J919" s="298">
        <v>27</v>
      </c>
      <c r="K919" s="298">
        <v>14</v>
      </c>
      <c r="L919" s="298">
        <v>182</v>
      </c>
    </row>
    <row r="920" spans="1:12">
      <c r="A920" s="294" t="s">
        <v>2171</v>
      </c>
      <c r="B920" s="294" t="s">
        <v>1031</v>
      </c>
      <c r="C920" s="294" t="s">
        <v>1230</v>
      </c>
      <c r="D920" s="295" t="s">
        <v>1231</v>
      </c>
      <c r="E920" s="296">
        <v>42736</v>
      </c>
      <c r="F920" s="296">
        <v>43100</v>
      </c>
      <c r="G920" s="297">
        <v>76</v>
      </c>
      <c r="H920" s="298">
        <v>11</v>
      </c>
      <c r="I920" s="298">
        <v>19</v>
      </c>
      <c r="J920" s="298">
        <v>30</v>
      </c>
      <c r="K920" s="298">
        <v>16</v>
      </c>
      <c r="L920" s="298">
        <v>155</v>
      </c>
    </row>
    <row r="921" spans="1:12">
      <c r="A921" s="294" t="s">
        <v>2172</v>
      </c>
      <c r="B921" s="294" t="s">
        <v>1031</v>
      </c>
      <c r="C921" s="294" t="s">
        <v>1032</v>
      </c>
      <c r="D921" s="295" t="s">
        <v>1231</v>
      </c>
      <c r="E921" s="296">
        <v>42736</v>
      </c>
      <c r="F921" s="296">
        <v>43100</v>
      </c>
      <c r="G921" s="297">
        <v>84</v>
      </c>
      <c r="H921" s="298">
        <v>12</v>
      </c>
      <c r="I921" s="298">
        <v>21</v>
      </c>
      <c r="J921" s="298">
        <v>33</v>
      </c>
      <c r="K921" s="298">
        <v>18</v>
      </c>
      <c r="L921" s="298">
        <v>171</v>
      </c>
    </row>
    <row r="922" spans="1:12">
      <c r="A922" s="294" t="s">
        <v>2173</v>
      </c>
      <c r="B922" s="294" t="s">
        <v>1031</v>
      </c>
      <c r="C922" s="294" t="s">
        <v>1033</v>
      </c>
      <c r="D922" s="295" t="s">
        <v>1231</v>
      </c>
      <c r="E922" s="296">
        <v>42736</v>
      </c>
      <c r="F922" s="296">
        <v>43100</v>
      </c>
      <c r="G922" s="297">
        <v>93</v>
      </c>
      <c r="H922" s="298">
        <v>13</v>
      </c>
      <c r="I922" s="298">
        <v>23</v>
      </c>
      <c r="J922" s="298">
        <v>37</v>
      </c>
      <c r="K922" s="298">
        <v>20</v>
      </c>
      <c r="L922" s="298">
        <v>200</v>
      </c>
    </row>
    <row r="923" spans="1:12">
      <c r="A923" s="294" t="s">
        <v>2174</v>
      </c>
      <c r="B923" s="294" t="s">
        <v>1031</v>
      </c>
      <c r="C923" s="294" t="s">
        <v>1034</v>
      </c>
      <c r="D923" s="295" t="s">
        <v>1231</v>
      </c>
      <c r="E923" s="296">
        <v>42736</v>
      </c>
      <c r="F923" s="296">
        <v>43100</v>
      </c>
      <c r="G923" s="297">
        <v>96</v>
      </c>
      <c r="H923" s="298">
        <v>14</v>
      </c>
      <c r="I923" s="298">
        <v>24</v>
      </c>
      <c r="J923" s="298">
        <v>38</v>
      </c>
      <c r="K923" s="298">
        <v>20</v>
      </c>
      <c r="L923" s="298">
        <v>247</v>
      </c>
    </row>
    <row r="924" spans="1:12">
      <c r="A924" s="294" t="s">
        <v>2175</v>
      </c>
      <c r="B924" s="294" t="s">
        <v>1031</v>
      </c>
      <c r="C924" s="294" t="s">
        <v>1035</v>
      </c>
      <c r="D924" s="295" t="s">
        <v>1231</v>
      </c>
      <c r="E924" s="296">
        <v>42736</v>
      </c>
      <c r="F924" s="296">
        <v>43100</v>
      </c>
      <c r="G924" s="297">
        <v>60</v>
      </c>
      <c r="H924" s="298">
        <v>9</v>
      </c>
      <c r="I924" s="298">
        <v>15</v>
      </c>
      <c r="J924" s="298">
        <v>24</v>
      </c>
      <c r="K924" s="298">
        <v>12</v>
      </c>
      <c r="L924" s="298">
        <v>163</v>
      </c>
    </row>
    <row r="925" spans="1:12">
      <c r="A925" s="294" t="s">
        <v>2176</v>
      </c>
      <c r="B925" s="294" t="s">
        <v>1031</v>
      </c>
      <c r="C925" s="294" t="s">
        <v>1036</v>
      </c>
      <c r="D925" s="295" t="s">
        <v>1231</v>
      </c>
      <c r="E925" s="296">
        <v>42736</v>
      </c>
      <c r="F925" s="296">
        <v>43100</v>
      </c>
      <c r="G925" s="297">
        <v>69</v>
      </c>
      <c r="H925" s="298">
        <v>10</v>
      </c>
      <c r="I925" s="298">
        <v>17</v>
      </c>
      <c r="J925" s="298">
        <v>27</v>
      </c>
      <c r="K925" s="298">
        <v>15</v>
      </c>
      <c r="L925" s="298">
        <v>160</v>
      </c>
    </row>
    <row r="926" spans="1:12">
      <c r="A926" s="294" t="s">
        <v>2177</v>
      </c>
      <c r="B926" s="294" t="s">
        <v>1031</v>
      </c>
      <c r="C926" s="294" t="s">
        <v>1037</v>
      </c>
      <c r="D926" s="295" t="s">
        <v>1231</v>
      </c>
      <c r="E926" s="296">
        <v>42736</v>
      </c>
      <c r="F926" s="296">
        <v>43100</v>
      </c>
      <c r="G926" s="297">
        <v>69</v>
      </c>
      <c r="H926" s="298">
        <v>10</v>
      </c>
      <c r="I926" s="298">
        <v>17</v>
      </c>
      <c r="J926" s="298">
        <v>27</v>
      </c>
      <c r="K926" s="298">
        <v>15</v>
      </c>
      <c r="L926" s="298">
        <v>153</v>
      </c>
    </row>
    <row r="927" spans="1:12">
      <c r="A927" s="294" t="s">
        <v>2178</v>
      </c>
      <c r="B927" s="294" t="s">
        <v>1031</v>
      </c>
      <c r="C927" s="294" t="s">
        <v>1038</v>
      </c>
      <c r="D927" s="295" t="s">
        <v>1231</v>
      </c>
      <c r="E927" s="296">
        <v>42736</v>
      </c>
      <c r="F927" s="296">
        <v>43100</v>
      </c>
      <c r="G927" s="297">
        <v>74</v>
      </c>
      <c r="H927" s="298">
        <v>11</v>
      </c>
      <c r="I927" s="298">
        <v>18</v>
      </c>
      <c r="J927" s="298">
        <v>29</v>
      </c>
      <c r="K927" s="298">
        <v>16</v>
      </c>
      <c r="L927" s="298">
        <v>194</v>
      </c>
    </row>
    <row r="928" spans="1:12">
      <c r="A928" s="294" t="s">
        <v>2179</v>
      </c>
      <c r="B928" s="294" t="s">
        <v>1031</v>
      </c>
      <c r="C928" s="294" t="s">
        <v>1039</v>
      </c>
      <c r="D928" s="295" t="s">
        <v>1231</v>
      </c>
      <c r="E928" s="296">
        <v>42736</v>
      </c>
      <c r="F928" s="296">
        <v>43100</v>
      </c>
      <c r="G928" s="297">
        <v>100</v>
      </c>
      <c r="H928" s="298">
        <v>15</v>
      </c>
      <c r="I928" s="298">
        <v>25</v>
      </c>
      <c r="J928" s="298">
        <v>40</v>
      </c>
      <c r="K928" s="298">
        <v>20</v>
      </c>
      <c r="L928" s="298">
        <v>237</v>
      </c>
    </row>
    <row r="929" spans="1:12">
      <c r="A929" s="294" t="s">
        <v>2180</v>
      </c>
      <c r="B929" s="294" t="s">
        <v>1031</v>
      </c>
      <c r="C929" s="294" t="s">
        <v>1040</v>
      </c>
      <c r="D929" s="295" t="s">
        <v>1231</v>
      </c>
      <c r="E929" s="296">
        <v>42736</v>
      </c>
      <c r="F929" s="296">
        <v>43100</v>
      </c>
      <c r="G929" s="297">
        <v>76</v>
      </c>
      <c r="H929" s="298">
        <v>11</v>
      </c>
      <c r="I929" s="298">
        <v>19</v>
      </c>
      <c r="J929" s="298">
        <v>30</v>
      </c>
      <c r="K929" s="298">
        <v>16</v>
      </c>
      <c r="L929" s="298">
        <v>152</v>
      </c>
    </row>
    <row r="930" spans="1:12">
      <c r="A930" s="294" t="s">
        <v>2181</v>
      </c>
      <c r="B930" s="294" t="s">
        <v>1031</v>
      </c>
      <c r="C930" s="294" t="s">
        <v>1041</v>
      </c>
      <c r="D930" s="295" t="s">
        <v>1231</v>
      </c>
      <c r="E930" s="296">
        <v>42736</v>
      </c>
      <c r="F930" s="296">
        <v>43100</v>
      </c>
      <c r="G930" s="297">
        <v>76</v>
      </c>
      <c r="H930" s="298">
        <v>11</v>
      </c>
      <c r="I930" s="298">
        <v>19</v>
      </c>
      <c r="J930" s="298">
        <v>30</v>
      </c>
      <c r="K930" s="298">
        <v>16</v>
      </c>
      <c r="L930" s="298">
        <v>152</v>
      </c>
    </row>
    <row r="931" spans="1:12">
      <c r="A931" s="294" t="s">
        <v>2182</v>
      </c>
      <c r="B931" s="294" t="s">
        <v>1031</v>
      </c>
      <c r="C931" s="294" t="s">
        <v>1042</v>
      </c>
      <c r="D931" s="295" t="s">
        <v>1231</v>
      </c>
      <c r="E931" s="296">
        <v>42736</v>
      </c>
      <c r="F931" s="296">
        <v>43100</v>
      </c>
      <c r="G931" s="297">
        <v>70</v>
      </c>
      <c r="H931" s="298">
        <v>10</v>
      </c>
      <c r="I931" s="298">
        <v>17</v>
      </c>
      <c r="J931" s="298">
        <v>28</v>
      </c>
      <c r="K931" s="298">
        <v>15</v>
      </c>
      <c r="L931" s="298">
        <v>125</v>
      </c>
    </row>
    <row r="932" spans="1:12">
      <c r="A932" s="294" t="s">
        <v>2183</v>
      </c>
      <c r="B932" s="294" t="s">
        <v>1031</v>
      </c>
      <c r="C932" s="294" t="s">
        <v>1043</v>
      </c>
      <c r="D932" s="295" t="s">
        <v>1231</v>
      </c>
      <c r="E932" s="296">
        <v>42736</v>
      </c>
      <c r="F932" s="296">
        <v>43100</v>
      </c>
      <c r="G932" s="297">
        <v>68</v>
      </c>
      <c r="H932" s="298">
        <v>10</v>
      </c>
      <c r="I932" s="298">
        <v>17</v>
      </c>
      <c r="J932" s="298">
        <v>27</v>
      </c>
      <c r="K932" s="298">
        <v>14</v>
      </c>
      <c r="L932" s="298">
        <v>143</v>
      </c>
    </row>
    <row r="933" spans="1:12">
      <c r="A933" s="294" t="s">
        <v>2184</v>
      </c>
      <c r="B933" s="294" t="s">
        <v>1031</v>
      </c>
      <c r="C933" s="294" t="s">
        <v>1044</v>
      </c>
      <c r="D933" s="295" t="s">
        <v>1231</v>
      </c>
      <c r="E933" s="296">
        <v>42736</v>
      </c>
      <c r="F933" s="296">
        <v>43100</v>
      </c>
      <c r="G933" s="297">
        <v>69</v>
      </c>
      <c r="H933" s="298">
        <v>10</v>
      </c>
      <c r="I933" s="298">
        <v>17</v>
      </c>
      <c r="J933" s="298">
        <v>27</v>
      </c>
      <c r="K933" s="298">
        <v>15</v>
      </c>
      <c r="L933" s="298">
        <v>131</v>
      </c>
    </row>
    <row r="934" spans="1:12">
      <c r="A934" s="294" t="s">
        <v>2185</v>
      </c>
      <c r="B934" s="294" t="s">
        <v>1031</v>
      </c>
      <c r="C934" s="294" t="s">
        <v>1045</v>
      </c>
      <c r="D934" s="295" t="s">
        <v>1231</v>
      </c>
      <c r="E934" s="296">
        <v>42736</v>
      </c>
      <c r="F934" s="296">
        <v>43100</v>
      </c>
      <c r="G934" s="297">
        <v>68</v>
      </c>
      <c r="H934" s="298">
        <v>10</v>
      </c>
      <c r="I934" s="298">
        <v>17</v>
      </c>
      <c r="J934" s="298">
        <v>27</v>
      </c>
      <c r="K934" s="298">
        <v>14</v>
      </c>
      <c r="L934" s="298">
        <v>175</v>
      </c>
    </row>
    <row r="935" spans="1:12">
      <c r="A935" s="294" t="s">
        <v>2186</v>
      </c>
      <c r="B935" s="294" t="s">
        <v>1031</v>
      </c>
      <c r="C935" s="294" t="s">
        <v>1046</v>
      </c>
      <c r="D935" s="295" t="s">
        <v>1231</v>
      </c>
      <c r="E935" s="296">
        <v>42736</v>
      </c>
      <c r="F935" s="296">
        <v>43100</v>
      </c>
      <c r="G935" s="297">
        <v>76</v>
      </c>
      <c r="H935" s="298">
        <v>11</v>
      </c>
      <c r="I935" s="298">
        <v>19</v>
      </c>
      <c r="J935" s="298">
        <v>30</v>
      </c>
      <c r="K935" s="298">
        <v>16</v>
      </c>
      <c r="L935" s="298">
        <v>175</v>
      </c>
    </row>
    <row r="936" spans="1:12">
      <c r="A936" s="294" t="s">
        <v>2187</v>
      </c>
      <c r="B936" s="294" t="s">
        <v>1031</v>
      </c>
      <c r="C936" s="294" t="s">
        <v>1047</v>
      </c>
      <c r="D936" s="295" t="s">
        <v>1231</v>
      </c>
      <c r="E936" s="296">
        <v>42736</v>
      </c>
      <c r="F936" s="296">
        <v>43100</v>
      </c>
      <c r="G936" s="297">
        <v>66</v>
      </c>
      <c r="H936" s="298">
        <v>9</v>
      </c>
      <c r="I936" s="298">
        <v>16</v>
      </c>
      <c r="J936" s="298">
        <v>26</v>
      </c>
      <c r="K936" s="298">
        <v>15</v>
      </c>
      <c r="L936" s="298">
        <v>169</v>
      </c>
    </row>
    <row r="937" spans="1:12">
      <c r="A937" s="294" t="s">
        <v>2188</v>
      </c>
      <c r="B937" s="294" t="s">
        <v>1031</v>
      </c>
      <c r="C937" s="294" t="s">
        <v>1048</v>
      </c>
      <c r="D937" s="295" t="s">
        <v>1231</v>
      </c>
      <c r="E937" s="296">
        <v>42736</v>
      </c>
      <c r="F937" s="296">
        <v>43100</v>
      </c>
      <c r="G937" s="297">
        <v>72</v>
      </c>
      <c r="H937" s="298">
        <v>10</v>
      </c>
      <c r="I937" s="298">
        <v>18</v>
      </c>
      <c r="J937" s="298">
        <v>28</v>
      </c>
      <c r="K937" s="298">
        <v>16</v>
      </c>
      <c r="L937" s="298">
        <v>139</v>
      </c>
    </row>
    <row r="938" spans="1:12">
      <c r="A938" s="294" t="s">
        <v>2189</v>
      </c>
      <c r="B938" s="294" t="s">
        <v>1031</v>
      </c>
      <c r="C938" s="294" t="s">
        <v>1049</v>
      </c>
      <c r="D938" s="295" t="s">
        <v>1231</v>
      </c>
      <c r="E938" s="296">
        <v>42736</v>
      </c>
      <c r="F938" s="296">
        <v>43100</v>
      </c>
      <c r="G938" s="297">
        <v>69</v>
      </c>
      <c r="H938" s="298">
        <v>10</v>
      </c>
      <c r="I938" s="298">
        <v>17</v>
      </c>
      <c r="J938" s="298">
        <v>27</v>
      </c>
      <c r="K938" s="298">
        <v>15</v>
      </c>
      <c r="L938" s="298">
        <v>146</v>
      </c>
    </row>
    <row r="939" spans="1:12">
      <c r="A939" s="294" t="s">
        <v>2190</v>
      </c>
      <c r="B939" s="294" t="s">
        <v>1031</v>
      </c>
      <c r="C939" s="294" t="s">
        <v>1050</v>
      </c>
      <c r="D939" s="295" t="s">
        <v>1231</v>
      </c>
      <c r="E939" s="296">
        <v>42736</v>
      </c>
      <c r="F939" s="296">
        <v>43100</v>
      </c>
      <c r="G939" s="297">
        <v>109</v>
      </c>
      <c r="H939" s="298">
        <v>16</v>
      </c>
      <c r="I939" s="298">
        <v>27</v>
      </c>
      <c r="J939" s="298">
        <v>43</v>
      </c>
      <c r="K939" s="298">
        <v>23</v>
      </c>
      <c r="L939" s="298">
        <v>234</v>
      </c>
    </row>
    <row r="940" spans="1:12">
      <c r="A940" s="294" t="s">
        <v>2191</v>
      </c>
      <c r="B940" s="294" t="s">
        <v>1051</v>
      </c>
      <c r="C940" s="294" t="s">
        <v>1230</v>
      </c>
      <c r="D940" s="295" t="s">
        <v>1231</v>
      </c>
      <c r="E940" s="296">
        <v>42736</v>
      </c>
      <c r="F940" s="296">
        <v>43100</v>
      </c>
      <c r="G940" s="297">
        <v>34</v>
      </c>
      <c r="H940" s="298">
        <v>5</v>
      </c>
      <c r="I940" s="298">
        <v>8</v>
      </c>
      <c r="J940" s="298">
        <v>13</v>
      </c>
      <c r="K940" s="298">
        <v>8</v>
      </c>
      <c r="L940" s="298">
        <v>107</v>
      </c>
    </row>
    <row r="941" spans="1:12">
      <c r="A941" s="294" t="s">
        <v>2192</v>
      </c>
      <c r="B941" s="294" t="s">
        <v>1051</v>
      </c>
      <c r="C941" s="294" t="s">
        <v>1052</v>
      </c>
      <c r="D941" s="295" t="s">
        <v>1231</v>
      </c>
      <c r="E941" s="296">
        <v>42736</v>
      </c>
      <c r="F941" s="296">
        <v>43100</v>
      </c>
      <c r="G941" s="297">
        <v>44</v>
      </c>
      <c r="H941" s="298">
        <v>6</v>
      </c>
      <c r="I941" s="298">
        <v>11</v>
      </c>
      <c r="J941" s="298">
        <v>17</v>
      </c>
      <c r="K941" s="298">
        <v>10</v>
      </c>
      <c r="L941" s="298">
        <v>110</v>
      </c>
    </row>
    <row r="942" spans="1:12">
      <c r="A942" s="294" t="s">
        <v>2193</v>
      </c>
      <c r="B942" s="294" t="s">
        <v>1051</v>
      </c>
      <c r="C942" s="294" t="s">
        <v>1053</v>
      </c>
      <c r="D942" s="295" t="s">
        <v>1231</v>
      </c>
      <c r="E942" s="296">
        <v>42736</v>
      </c>
      <c r="F942" s="296">
        <v>43100</v>
      </c>
      <c r="G942" s="297">
        <v>32</v>
      </c>
      <c r="H942" s="298">
        <v>4</v>
      </c>
      <c r="I942" s="298">
        <v>8</v>
      </c>
      <c r="J942" s="298">
        <v>12</v>
      </c>
      <c r="K942" s="298">
        <v>8</v>
      </c>
      <c r="L942" s="298">
        <v>104</v>
      </c>
    </row>
    <row r="943" spans="1:12">
      <c r="A943" s="294" t="s">
        <v>2194</v>
      </c>
      <c r="B943" s="294" t="s">
        <v>1051</v>
      </c>
      <c r="C943" s="294" t="s">
        <v>1054</v>
      </c>
      <c r="D943" s="295" t="s">
        <v>1231</v>
      </c>
      <c r="E943" s="296">
        <v>42736</v>
      </c>
      <c r="F943" s="296">
        <v>43100</v>
      </c>
      <c r="G943" s="297">
        <v>40</v>
      </c>
      <c r="H943" s="298">
        <v>6</v>
      </c>
      <c r="I943" s="298">
        <v>10</v>
      </c>
      <c r="J943" s="298">
        <v>16</v>
      </c>
      <c r="K943" s="298">
        <v>8</v>
      </c>
      <c r="L943" s="298">
        <v>98</v>
      </c>
    </row>
    <row r="944" spans="1:12">
      <c r="A944" s="294" t="s">
        <v>2195</v>
      </c>
      <c r="B944" s="294" t="s">
        <v>1051</v>
      </c>
      <c r="C944" s="294" t="s">
        <v>1055</v>
      </c>
      <c r="D944" s="295" t="s">
        <v>1231</v>
      </c>
      <c r="E944" s="296">
        <v>42736</v>
      </c>
      <c r="F944" s="296">
        <v>43100</v>
      </c>
      <c r="G944" s="297">
        <v>73</v>
      </c>
      <c r="H944" s="298">
        <v>10</v>
      </c>
      <c r="I944" s="298">
        <v>18</v>
      </c>
      <c r="J944" s="298">
        <v>29</v>
      </c>
      <c r="K944" s="298">
        <v>16</v>
      </c>
      <c r="L944" s="298">
        <v>220</v>
      </c>
    </row>
    <row r="945" spans="1:12">
      <c r="A945" s="294" t="s">
        <v>2196</v>
      </c>
      <c r="B945" s="294" t="s">
        <v>1051</v>
      </c>
      <c r="C945" s="294" t="s">
        <v>1056</v>
      </c>
      <c r="D945" s="295" t="s">
        <v>1231</v>
      </c>
      <c r="E945" s="296">
        <v>42736</v>
      </c>
      <c r="F945" s="296">
        <v>43100</v>
      </c>
      <c r="G945" s="297">
        <v>54</v>
      </c>
      <c r="H945" s="298">
        <v>8</v>
      </c>
      <c r="I945" s="298">
        <v>13</v>
      </c>
      <c r="J945" s="298">
        <v>21</v>
      </c>
      <c r="K945" s="298">
        <v>12</v>
      </c>
      <c r="L945" s="298">
        <v>145</v>
      </c>
    </row>
    <row r="946" spans="1:12">
      <c r="A946" s="294" t="s">
        <v>2197</v>
      </c>
      <c r="B946" s="294" t="s">
        <v>1051</v>
      </c>
      <c r="C946" s="294" t="s">
        <v>1057</v>
      </c>
      <c r="D946" s="295" t="s">
        <v>1231</v>
      </c>
      <c r="E946" s="296">
        <v>42736</v>
      </c>
      <c r="F946" s="296">
        <v>43100</v>
      </c>
      <c r="G946" s="297">
        <v>52</v>
      </c>
      <c r="H946" s="298">
        <v>7</v>
      </c>
      <c r="I946" s="298">
        <v>13</v>
      </c>
      <c r="J946" s="298">
        <v>20</v>
      </c>
      <c r="K946" s="298">
        <v>12</v>
      </c>
      <c r="L946" s="298">
        <v>177</v>
      </c>
    </row>
    <row r="947" spans="1:12">
      <c r="A947" s="294" t="s">
        <v>2198</v>
      </c>
      <c r="B947" s="294" t="s">
        <v>1051</v>
      </c>
      <c r="C947" s="294" t="s">
        <v>1058</v>
      </c>
      <c r="D947" s="295" t="s">
        <v>1231</v>
      </c>
      <c r="E947" s="296">
        <v>42736</v>
      </c>
      <c r="F947" s="296">
        <v>43100</v>
      </c>
      <c r="G947" s="297">
        <v>57</v>
      </c>
      <c r="H947" s="298">
        <v>8</v>
      </c>
      <c r="I947" s="298">
        <v>14</v>
      </c>
      <c r="J947" s="298">
        <v>22</v>
      </c>
      <c r="K947" s="298">
        <v>13</v>
      </c>
      <c r="L947" s="298">
        <v>155</v>
      </c>
    </row>
    <row r="948" spans="1:12">
      <c r="A948" s="294" t="s">
        <v>2199</v>
      </c>
      <c r="B948" s="294" t="s">
        <v>1059</v>
      </c>
      <c r="C948" s="294" t="s">
        <v>1060</v>
      </c>
      <c r="D948" s="295" t="s">
        <v>1231</v>
      </c>
      <c r="E948" s="296">
        <v>42736</v>
      </c>
      <c r="F948" s="296">
        <v>42859</v>
      </c>
      <c r="G948" s="297">
        <v>117</v>
      </c>
      <c r="H948" s="298">
        <v>17</v>
      </c>
      <c r="I948" s="298">
        <v>29</v>
      </c>
      <c r="J948" s="298">
        <v>46</v>
      </c>
      <c r="K948" s="298">
        <v>25</v>
      </c>
      <c r="L948" s="298">
        <v>265</v>
      </c>
    </row>
    <row r="949" spans="1:12">
      <c r="A949" s="294" t="s">
        <v>2200</v>
      </c>
      <c r="B949" s="294" t="s">
        <v>1059</v>
      </c>
      <c r="C949" s="294" t="s">
        <v>1060</v>
      </c>
      <c r="D949" s="295" t="s">
        <v>1232</v>
      </c>
      <c r="E949" s="296">
        <v>42860</v>
      </c>
      <c r="F949" s="296">
        <v>43100</v>
      </c>
      <c r="G949" s="297">
        <v>114</v>
      </c>
      <c r="H949" s="298">
        <v>17</v>
      </c>
      <c r="I949" s="298">
        <v>28</v>
      </c>
      <c r="J949" s="298">
        <v>45</v>
      </c>
      <c r="K949" s="298">
        <v>24</v>
      </c>
      <c r="L949" s="298">
        <v>225</v>
      </c>
    </row>
    <row r="950" spans="1:12">
      <c r="A950" s="294" t="s">
        <v>2201</v>
      </c>
      <c r="B950" s="294" t="s">
        <v>1061</v>
      </c>
      <c r="C950" s="294" t="s">
        <v>1230</v>
      </c>
      <c r="D950" s="295" t="s">
        <v>1231</v>
      </c>
      <c r="E950" s="296">
        <v>42736</v>
      </c>
      <c r="F950" s="296">
        <v>43100</v>
      </c>
      <c r="G950" s="297">
        <v>64</v>
      </c>
      <c r="H950" s="298">
        <v>9</v>
      </c>
      <c r="I950" s="298">
        <v>16</v>
      </c>
      <c r="J950" s="298">
        <v>25</v>
      </c>
      <c r="K950" s="298">
        <v>14</v>
      </c>
      <c r="L950" s="298">
        <v>210</v>
      </c>
    </row>
    <row r="951" spans="1:12">
      <c r="A951" s="294" t="s">
        <v>2202</v>
      </c>
      <c r="B951" s="294" t="s">
        <v>1061</v>
      </c>
      <c r="C951" s="294" t="s">
        <v>1062</v>
      </c>
      <c r="D951" s="295" t="s">
        <v>1231</v>
      </c>
      <c r="E951" s="296">
        <v>42736</v>
      </c>
      <c r="F951" s="296">
        <v>43100</v>
      </c>
      <c r="G951" s="297">
        <v>93</v>
      </c>
      <c r="H951" s="298">
        <v>13</v>
      </c>
      <c r="I951" s="298">
        <v>23</v>
      </c>
      <c r="J951" s="298">
        <v>37</v>
      </c>
      <c r="K951" s="298">
        <v>20</v>
      </c>
      <c r="L951" s="298">
        <v>265</v>
      </c>
    </row>
    <row r="952" spans="1:12">
      <c r="A952" s="294" t="s">
        <v>2203</v>
      </c>
      <c r="B952" s="294" t="s">
        <v>1063</v>
      </c>
      <c r="C952" s="294" t="s">
        <v>1230</v>
      </c>
      <c r="D952" s="295" t="s">
        <v>1231</v>
      </c>
      <c r="E952" s="296">
        <v>42736</v>
      </c>
      <c r="F952" s="296">
        <v>43100</v>
      </c>
      <c r="G952" s="297">
        <v>84</v>
      </c>
      <c r="H952" s="298">
        <v>12</v>
      </c>
      <c r="I952" s="298">
        <v>21</v>
      </c>
      <c r="J952" s="298">
        <v>33</v>
      </c>
      <c r="K952" s="298">
        <v>18</v>
      </c>
      <c r="L952" s="298">
        <v>149</v>
      </c>
    </row>
    <row r="953" spans="1:12">
      <c r="A953" s="294" t="s">
        <v>2204</v>
      </c>
      <c r="B953" s="294" t="s">
        <v>1063</v>
      </c>
      <c r="C953" s="294" t="s">
        <v>1064</v>
      </c>
      <c r="D953" s="295" t="s">
        <v>1231</v>
      </c>
      <c r="E953" s="296">
        <v>42736</v>
      </c>
      <c r="F953" s="296">
        <v>43100</v>
      </c>
      <c r="G953" s="297">
        <v>84</v>
      </c>
      <c r="H953" s="298">
        <v>12</v>
      </c>
      <c r="I953" s="298">
        <v>21</v>
      </c>
      <c r="J953" s="298">
        <v>33</v>
      </c>
      <c r="K953" s="298">
        <v>18</v>
      </c>
      <c r="L953" s="298">
        <v>149</v>
      </c>
    </row>
    <row r="954" spans="1:12">
      <c r="A954" s="294" t="s">
        <v>2205</v>
      </c>
      <c r="B954" s="294" t="s">
        <v>1065</v>
      </c>
      <c r="C954" s="294" t="s">
        <v>1230</v>
      </c>
      <c r="D954" s="295" t="s">
        <v>1231</v>
      </c>
      <c r="E954" s="296">
        <v>42736</v>
      </c>
      <c r="F954" s="296">
        <v>43100</v>
      </c>
      <c r="G954" s="297">
        <v>21</v>
      </c>
      <c r="H954" s="298">
        <v>3</v>
      </c>
      <c r="I954" s="298">
        <v>5</v>
      </c>
      <c r="J954" s="298">
        <v>8</v>
      </c>
      <c r="K954" s="298">
        <v>5</v>
      </c>
      <c r="L954" s="298">
        <v>41</v>
      </c>
    </row>
    <row r="955" spans="1:12">
      <c r="A955" s="294" t="s">
        <v>2206</v>
      </c>
      <c r="B955" s="294" t="s">
        <v>1065</v>
      </c>
      <c r="C955" s="294" t="s">
        <v>1066</v>
      </c>
      <c r="D955" s="295" t="s">
        <v>1231</v>
      </c>
      <c r="E955" s="296">
        <v>42736</v>
      </c>
      <c r="F955" s="296">
        <v>43100</v>
      </c>
      <c r="G955" s="297">
        <v>54</v>
      </c>
      <c r="H955" s="298">
        <v>8</v>
      </c>
      <c r="I955" s="298">
        <v>13</v>
      </c>
      <c r="J955" s="298">
        <v>21</v>
      </c>
      <c r="K955" s="298">
        <v>12</v>
      </c>
      <c r="L955" s="298">
        <v>126</v>
      </c>
    </row>
    <row r="956" spans="1:12">
      <c r="A956" s="294" t="s">
        <v>2207</v>
      </c>
      <c r="B956" s="294" t="s">
        <v>1067</v>
      </c>
      <c r="C956" s="294" t="s">
        <v>1230</v>
      </c>
      <c r="D956" s="295" t="s">
        <v>1231</v>
      </c>
      <c r="E956" s="296">
        <v>42736</v>
      </c>
      <c r="F956" s="296">
        <v>43100</v>
      </c>
      <c r="G956" s="297">
        <v>105</v>
      </c>
      <c r="H956" s="298">
        <v>15</v>
      </c>
      <c r="I956" s="298">
        <v>26</v>
      </c>
      <c r="J956" s="298">
        <v>42</v>
      </c>
      <c r="K956" s="298">
        <v>22</v>
      </c>
      <c r="L956" s="298">
        <v>226</v>
      </c>
    </row>
    <row r="957" spans="1:12">
      <c r="A957" s="294" t="s">
        <v>2208</v>
      </c>
      <c r="B957" s="294" t="s">
        <v>1067</v>
      </c>
      <c r="C957" s="294" t="s">
        <v>1068</v>
      </c>
      <c r="D957" s="295" t="s">
        <v>1231</v>
      </c>
      <c r="E957" s="296">
        <v>42736</v>
      </c>
      <c r="F957" s="296">
        <v>43100</v>
      </c>
      <c r="G957" s="297">
        <v>105</v>
      </c>
      <c r="H957" s="298">
        <v>15</v>
      </c>
      <c r="I957" s="298">
        <v>26</v>
      </c>
      <c r="J957" s="298">
        <v>42</v>
      </c>
      <c r="K957" s="298">
        <v>22</v>
      </c>
      <c r="L957" s="298">
        <v>226</v>
      </c>
    </row>
    <row r="958" spans="1:12">
      <c r="A958" s="294" t="s">
        <v>2209</v>
      </c>
      <c r="B958" s="294" t="s">
        <v>1069</v>
      </c>
      <c r="C958" s="294" t="s">
        <v>1230</v>
      </c>
      <c r="D958" s="295" t="s">
        <v>1231</v>
      </c>
      <c r="E958" s="296">
        <v>42736</v>
      </c>
      <c r="F958" s="296">
        <v>43100</v>
      </c>
      <c r="G958" s="297">
        <v>115</v>
      </c>
      <c r="H958" s="298">
        <v>17</v>
      </c>
      <c r="I958" s="298">
        <v>28</v>
      </c>
      <c r="J958" s="298">
        <v>46</v>
      </c>
      <c r="K958" s="298">
        <v>24</v>
      </c>
      <c r="L958" s="298">
        <v>230</v>
      </c>
    </row>
    <row r="959" spans="1:12">
      <c r="A959" s="294" t="s">
        <v>2210</v>
      </c>
      <c r="B959" s="294" t="s">
        <v>1069</v>
      </c>
      <c r="C959" s="294" t="s">
        <v>1241</v>
      </c>
      <c r="D959" s="295" t="s">
        <v>1231</v>
      </c>
      <c r="E959" s="296">
        <v>42736</v>
      </c>
      <c r="F959" s="296">
        <v>43100</v>
      </c>
      <c r="G959" s="297">
        <v>117</v>
      </c>
      <c r="H959" s="298">
        <v>17</v>
      </c>
      <c r="I959" s="298">
        <v>29</v>
      </c>
      <c r="J959" s="298">
        <v>46</v>
      </c>
      <c r="K959" s="298">
        <v>25</v>
      </c>
      <c r="L959" s="298">
        <v>406</v>
      </c>
    </row>
    <row r="960" spans="1:12">
      <c r="A960" s="294" t="s">
        <v>2211</v>
      </c>
      <c r="B960" s="294" t="s">
        <v>1069</v>
      </c>
      <c r="C960" s="294" t="s">
        <v>1070</v>
      </c>
      <c r="D960" s="295" t="s">
        <v>1231</v>
      </c>
      <c r="E960" s="296">
        <v>42736</v>
      </c>
      <c r="F960" s="296">
        <v>43100</v>
      </c>
      <c r="G960" s="297">
        <v>124</v>
      </c>
      <c r="H960" s="298">
        <v>18</v>
      </c>
      <c r="I960" s="298">
        <v>31</v>
      </c>
      <c r="J960" s="298">
        <v>49</v>
      </c>
      <c r="K960" s="298">
        <v>26</v>
      </c>
      <c r="L960" s="298">
        <v>235</v>
      </c>
    </row>
    <row r="961" spans="1:12">
      <c r="A961" s="294" t="s">
        <v>2212</v>
      </c>
      <c r="B961" s="294" t="s">
        <v>1069</v>
      </c>
      <c r="C961" s="294" t="s">
        <v>1071</v>
      </c>
      <c r="D961" s="295" t="s">
        <v>1231</v>
      </c>
      <c r="E961" s="296">
        <v>42736</v>
      </c>
      <c r="F961" s="296">
        <v>43100</v>
      </c>
      <c r="G961" s="297">
        <v>118</v>
      </c>
      <c r="H961" s="298">
        <v>17</v>
      </c>
      <c r="I961" s="298">
        <v>29</v>
      </c>
      <c r="J961" s="298">
        <v>47</v>
      </c>
      <c r="K961" s="298">
        <v>25</v>
      </c>
      <c r="L961" s="298">
        <v>285</v>
      </c>
    </row>
    <row r="962" spans="1:12">
      <c r="A962" s="294" t="s">
        <v>2213</v>
      </c>
      <c r="B962" s="294" t="s">
        <v>1069</v>
      </c>
      <c r="C962" s="294" t="s">
        <v>1072</v>
      </c>
      <c r="D962" s="295" t="s">
        <v>1231</v>
      </c>
      <c r="E962" s="296">
        <v>42736</v>
      </c>
      <c r="F962" s="296">
        <v>43100</v>
      </c>
      <c r="G962" s="297">
        <v>137</v>
      </c>
      <c r="H962" s="298">
        <v>20</v>
      </c>
      <c r="I962" s="298">
        <v>34</v>
      </c>
      <c r="J962" s="298">
        <v>54</v>
      </c>
      <c r="K962" s="298">
        <v>29</v>
      </c>
      <c r="L962" s="298">
        <v>335</v>
      </c>
    </row>
    <row r="963" spans="1:12">
      <c r="A963" s="294" t="s">
        <v>2214</v>
      </c>
      <c r="B963" s="294" t="s">
        <v>1069</v>
      </c>
      <c r="C963" s="294" t="s">
        <v>1073</v>
      </c>
      <c r="D963" s="295" t="s">
        <v>1231</v>
      </c>
      <c r="E963" s="296">
        <v>42736</v>
      </c>
      <c r="F963" s="296">
        <v>43100</v>
      </c>
      <c r="G963" s="297">
        <v>118</v>
      </c>
      <c r="H963" s="298">
        <v>17</v>
      </c>
      <c r="I963" s="298">
        <v>29</v>
      </c>
      <c r="J963" s="298">
        <v>47</v>
      </c>
      <c r="K963" s="298">
        <v>25</v>
      </c>
      <c r="L963" s="298">
        <v>321</v>
      </c>
    </row>
    <row r="964" spans="1:12">
      <c r="A964" s="294" t="s">
        <v>2215</v>
      </c>
      <c r="B964" s="294" t="s">
        <v>1069</v>
      </c>
      <c r="C964" s="294" t="s">
        <v>1074</v>
      </c>
      <c r="D964" s="295" t="s">
        <v>1231</v>
      </c>
      <c r="E964" s="296">
        <v>42736</v>
      </c>
      <c r="F964" s="296">
        <v>43100</v>
      </c>
      <c r="G964" s="297">
        <v>130</v>
      </c>
      <c r="H964" s="298">
        <v>19</v>
      </c>
      <c r="I964" s="298">
        <v>32</v>
      </c>
      <c r="J964" s="298">
        <v>52</v>
      </c>
      <c r="K964" s="298">
        <v>27</v>
      </c>
      <c r="L964" s="298">
        <v>276</v>
      </c>
    </row>
    <row r="965" spans="1:12">
      <c r="A965" s="294" t="s">
        <v>2216</v>
      </c>
      <c r="B965" s="294" t="s">
        <v>1069</v>
      </c>
      <c r="C965" s="294" t="s">
        <v>1075</v>
      </c>
      <c r="D965" s="295" t="s">
        <v>1231</v>
      </c>
      <c r="E965" s="296">
        <v>42736</v>
      </c>
      <c r="F965" s="296">
        <v>43100</v>
      </c>
      <c r="G965" s="297">
        <v>124</v>
      </c>
      <c r="H965" s="298">
        <v>18</v>
      </c>
      <c r="I965" s="298">
        <v>31</v>
      </c>
      <c r="J965" s="298">
        <v>49</v>
      </c>
      <c r="K965" s="298">
        <v>26</v>
      </c>
      <c r="L965" s="298">
        <v>255</v>
      </c>
    </row>
    <row r="966" spans="1:12">
      <c r="A966" s="294" t="s">
        <v>2217</v>
      </c>
      <c r="B966" s="294" t="s">
        <v>1069</v>
      </c>
      <c r="C966" s="294" t="s">
        <v>1076</v>
      </c>
      <c r="D966" s="295" t="s">
        <v>1231</v>
      </c>
      <c r="E966" s="296">
        <v>42736</v>
      </c>
      <c r="F966" s="296">
        <v>43100</v>
      </c>
      <c r="G966" s="297">
        <v>111</v>
      </c>
      <c r="H966" s="298">
        <v>16</v>
      </c>
      <c r="I966" s="298">
        <v>27</v>
      </c>
      <c r="J966" s="298">
        <v>44</v>
      </c>
      <c r="K966" s="298">
        <v>24</v>
      </c>
      <c r="L966" s="298">
        <v>337</v>
      </c>
    </row>
    <row r="967" spans="1:12">
      <c r="A967" s="294" t="s">
        <v>2218</v>
      </c>
      <c r="B967" s="294" t="s">
        <v>1069</v>
      </c>
      <c r="C967" s="294" t="s">
        <v>1077</v>
      </c>
      <c r="D967" s="295" t="s">
        <v>1231</v>
      </c>
      <c r="E967" s="296">
        <v>42736</v>
      </c>
      <c r="F967" s="296">
        <v>43100</v>
      </c>
      <c r="G967" s="297">
        <v>145</v>
      </c>
      <c r="H967" s="298">
        <v>21</v>
      </c>
      <c r="I967" s="298">
        <v>36</v>
      </c>
      <c r="J967" s="298">
        <v>58</v>
      </c>
      <c r="K967" s="298">
        <v>30</v>
      </c>
      <c r="L967" s="298">
        <v>358</v>
      </c>
    </row>
    <row r="968" spans="1:12">
      <c r="A968" s="294" t="s">
        <v>2219</v>
      </c>
      <c r="B968" s="294" t="s">
        <v>1078</v>
      </c>
      <c r="C968" s="294" t="s">
        <v>1230</v>
      </c>
      <c r="D968" s="295" t="s">
        <v>1231</v>
      </c>
      <c r="E968" s="296">
        <v>42736</v>
      </c>
      <c r="F968" s="296">
        <v>43100</v>
      </c>
      <c r="G968" s="297">
        <v>81</v>
      </c>
      <c r="H968" s="298">
        <v>12</v>
      </c>
      <c r="I968" s="298">
        <v>20</v>
      </c>
      <c r="J968" s="298">
        <v>32</v>
      </c>
      <c r="K968" s="298">
        <v>17</v>
      </c>
      <c r="L968" s="298">
        <v>236</v>
      </c>
    </row>
    <row r="969" spans="1:12">
      <c r="A969" s="294" t="s">
        <v>2220</v>
      </c>
      <c r="B969" s="294" t="s">
        <v>1078</v>
      </c>
      <c r="C969" s="294" t="s">
        <v>1079</v>
      </c>
      <c r="D969" s="295" t="s">
        <v>1231</v>
      </c>
      <c r="E969" s="296">
        <v>42736</v>
      </c>
      <c r="F969" s="296">
        <v>43100</v>
      </c>
      <c r="G969" s="297">
        <v>81</v>
      </c>
      <c r="H969" s="298">
        <v>12</v>
      </c>
      <c r="I969" s="298">
        <v>20</v>
      </c>
      <c r="J969" s="298">
        <v>32</v>
      </c>
      <c r="K969" s="298">
        <v>17</v>
      </c>
      <c r="L969" s="298">
        <v>236</v>
      </c>
    </row>
    <row r="970" spans="1:12">
      <c r="A970" s="294" t="s">
        <v>2221</v>
      </c>
      <c r="B970" s="294" t="s">
        <v>1080</v>
      </c>
      <c r="C970" s="294" t="s">
        <v>1230</v>
      </c>
      <c r="D970" s="295" t="s">
        <v>1231</v>
      </c>
      <c r="E970" s="296">
        <v>42736</v>
      </c>
      <c r="F970" s="296">
        <v>43100</v>
      </c>
      <c r="G970" s="297">
        <v>54</v>
      </c>
      <c r="H970" s="298">
        <v>8</v>
      </c>
      <c r="I970" s="298">
        <v>13</v>
      </c>
      <c r="J970" s="298">
        <v>21</v>
      </c>
      <c r="K970" s="298">
        <v>12</v>
      </c>
      <c r="L970" s="298">
        <v>121</v>
      </c>
    </row>
    <row r="971" spans="1:12">
      <c r="A971" s="294" t="s">
        <v>2222</v>
      </c>
      <c r="B971" s="294" t="s">
        <v>1080</v>
      </c>
      <c r="C971" s="294" t="s">
        <v>1081</v>
      </c>
      <c r="D971" s="295" t="s">
        <v>1231</v>
      </c>
      <c r="E971" s="296">
        <v>42736</v>
      </c>
      <c r="F971" s="296">
        <v>43100</v>
      </c>
      <c r="G971" s="297">
        <v>76</v>
      </c>
      <c r="H971" s="298">
        <v>11</v>
      </c>
      <c r="I971" s="298">
        <v>19</v>
      </c>
      <c r="J971" s="298">
        <v>30</v>
      </c>
      <c r="K971" s="298">
        <v>16</v>
      </c>
      <c r="L971" s="298">
        <v>117</v>
      </c>
    </row>
    <row r="972" spans="1:12">
      <c r="A972" s="294" t="s">
        <v>2223</v>
      </c>
      <c r="B972" s="294" t="s">
        <v>1080</v>
      </c>
      <c r="C972" s="294" t="s">
        <v>1082</v>
      </c>
      <c r="D972" s="295" t="s">
        <v>1231</v>
      </c>
      <c r="E972" s="296">
        <v>42736</v>
      </c>
      <c r="F972" s="296">
        <v>43100</v>
      </c>
      <c r="G972" s="297">
        <v>57</v>
      </c>
      <c r="H972" s="298">
        <v>8</v>
      </c>
      <c r="I972" s="298">
        <v>14</v>
      </c>
      <c r="J972" s="298">
        <v>22</v>
      </c>
      <c r="K972" s="298">
        <v>13</v>
      </c>
      <c r="L972" s="298">
        <v>113</v>
      </c>
    </row>
    <row r="973" spans="1:12">
      <c r="A973" s="294" t="s">
        <v>2224</v>
      </c>
      <c r="B973" s="294" t="s">
        <v>1080</v>
      </c>
      <c r="C973" s="294" t="s">
        <v>1083</v>
      </c>
      <c r="D973" s="295" t="s">
        <v>1231</v>
      </c>
      <c r="E973" s="296">
        <v>42736</v>
      </c>
      <c r="F973" s="296">
        <v>43100</v>
      </c>
      <c r="G973" s="297">
        <v>80</v>
      </c>
      <c r="H973" s="298">
        <v>12</v>
      </c>
      <c r="I973" s="298">
        <v>20</v>
      </c>
      <c r="J973" s="298">
        <v>32</v>
      </c>
      <c r="K973" s="298">
        <v>16</v>
      </c>
      <c r="L973" s="298">
        <v>176</v>
      </c>
    </row>
    <row r="974" spans="1:12">
      <c r="A974" s="294" t="s">
        <v>2225</v>
      </c>
      <c r="B974" s="294" t="s">
        <v>1084</v>
      </c>
      <c r="C974" s="294" t="s">
        <v>1230</v>
      </c>
      <c r="D974" s="295" t="s">
        <v>1231</v>
      </c>
      <c r="E974" s="296">
        <v>42736</v>
      </c>
      <c r="F974" s="296">
        <v>43100</v>
      </c>
      <c r="G974" s="297">
        <v>42</v>
      </c>
      <c r="H974" s="298">
        <v>6</v>
      </c>
      <c r="I974" s="298">
        <v>10</v>
      </c>
      <c r="J974" s="298">
        <v>16</v>
      </c>
      <c r="K974" s="298">
        <v>10</v>
      </c>
      <c r="L974" s="298">
        <v>100</v>
      </c>
    </row>
    <row r="975" spans="1:12">
      <c r="A975" s="294" t="s">
        <v>2226</v>
      </c>
      <c r="B975" s="294" t="s">
        <v>1084</v>
      </c>
      <c r="C975" s="294" t="s">
        <v>1085</v>
      </c>
      <c r="D975" s="295" t="s">
        <v>1231</v>
      </c>
      <c r="E975" s="296">
        <v>42736</v>
      </c>
      <c r="F975" s="296">
        <v>43100</v>
      </c>
      <c r="G975" s="297">
        <v>63</v>
      </c>
      <c r="H975" s="298">
        <v>9</v>
      </c>
      <c r="I975" s="298">
        <v>15</v>
      </c>
      <c r="J975" s="298">
        <v>25</v>
      </c>
      <c r="K975" s="298">
        <v>14</v>
      </c>
      <c r="L975" s="298">
        <v>242</v>
      </c>
    </row>
    <row r="976" spans="1:12">
      <c r="A976" s="294" t="s">
        <v>2227</v>
      </c>
      <c r="B976" s="294" t="s">
        <v>1084</v>
      </c>
      <c r="C976" s="294" t="s">
        <v>1086</v>
      </c>
      <c r="D976" s="295" t="s">
        <v>1231</v>
      </c>
      <c r="E976" s="296">
        <v>42736</v>
      </c>
      <c r="F976" s="296">
        <v>43100</v>
      </c>
      <c r="G976" s="297">
        <v>60</v>
      </c>
      <c r="H976" s="298">
        <v>9</v>
      </c>
      <c r="I976" s="298">
        <v>15</v>
      </c>
      <c r="J976" s="298">
        <v>24</v>
      </c>
      <c r="K976" s="298">
        <v>12</v>
      </c>
      <c r="L976" s="298">
        <v>176</v>
      </c>
    </row>
    <row r="977" spans="1:12">
      <c r="A977" s="294" t="s">
        <v>2228</v>
      </c>
      <c r="B977" s="294" t="s">
        <v>1084</v>
      </c>
      <c r="C977" s="294" t="s">
        <v>1087</v>
      </c>
      <c r="D977" s="295" t="s">
        <v>1231</v>
      </c>
      <c r="E977" s="296">
        <v>42736</v>
      </c>
      <c r="F977" s="296">
        <v>43100</v>
      </c>
      <c r="G977" s="297">
        <v>42</v>
      </c>
      <c r="H977" s="298">
        <v>6</v>
      </c>
      <c r="I977" s="298">
        <v>10</v>
      </c>
      <c r="J977" s="298">
        <v>16</v>
      </c>
      <c r="K977" s="298">
        <v>10</v>
      </c>
      <c r="L977" s="298">
        <v>100</v>
      </c>
    </row>
    <row r="978" spans="1:12">
      <c r="A978" s="294" t="s">
        <v>2229</v>
      </c>
      <c r="B978" s="294" t="s">
        <v>1088</v>
      </c>
      <c r="C978" s="294" t="s">
        <v>1230</v>
      </c>
      <c r="D978" s="295" t="s">
        <v>1231</v>
      </c>
      <c r="E978" s="296">
        <v>42736</v>
      </c>
      <c r="F978" s="296">
        <v>43100</v>
      </c>
      <c r="G978" s="297">
        <v>36</v>
      </c>
      <c r="H978" s="298">
        <v>5</v>
      </c>
      <c r="I978" s="298">
        <v>9</v>
      </c>
      <c r="J978" s="298">
        <v>14</v>
      </c>
      <c r="K978" s="298">
        <v>8</v>
      </c>
      <c r="L978" s="298">
        <v>110</v>
      </c>
    </row>
    <row r="979" spans="1:12">
      <c r="A979" s="294" t="s">
        <v>2230</v>
      </c>
      <c r="B979" s="294" t="s">
        <v>1088</v>
      </c>
      <c r="C979" s="294" t="s">
        <v>1089</v>
      </c>
      <c r="D979" s="295" t="s">
        <v>1231</v>
      </c>
      <c r="E979" s="296">
        <v>42736</v>
      </c>
      <c r="F979" s="296">
        <v>43100</v>
      </c>
      <c r="G979" s="297">
        <v>75</v>
      </c>
      <c r="H979" s="298">
        <v>11</v>
      </c>
      <c r="I979" s="298">
        <v>18</v>
      </c>
      <c r="J979" s="298">
        <v>30</v>
      </c>
      <c r="K979" s="298">
        <v>16</v>
      </c>
      <c r="L979" s="298">
        <v>140</v>
      </c>
    </row>
    <row r="980" spans="1:12">
      <c r="A980" s="294" t="s">
        <v>2231</v>
      </c>
      <c r="B980" s="294" t="s">
        <v>1088</v>
      </c>
      <c r="C980" s="294" t="s">
        <v>1090</v>
      </c>
      <c r="D980" s="295" t="s">
        <v>1231</v>
      </c>
      <c r="E980" s="296">
        <v>42736</v>
      </c>
      <c r="F980" s="296">
        <v>43100</v>
      </c>
      <c r="G980" s="297">
        <v>78</v>
      </c>
      <c r="H980" s="298">
        <v>11</v>
      </c>
      <c r="I980" s="298">
        <v>19</v>
      </c>
      <c r="J980" s="298">
        <v>31</v>
      </c>
      <c r="K980" s="298">
        <v>17</v>
      </c>
      <c r="L980" s="298">
        <v>205</v>
      </c>
    </row>
    <row r="981" spans="1:12">
      <c r="A981" s="294" t="s">
        <v>2232</v>
      </c>
      <c r="B981" s="294" t="s">
        <v>1088</v>
      </c>
      <c r="C981" s="294" t="s">
        <v>1091</v>
      </c>
      <c r="D981" s="295" t="s">
        <v>1231</v>
      </c>
      <c r="E981" s="296">
        <v>42736</v>
      </c>
      <c r="F981" s="296">
        <v>43100</v>
      </c>
      <c r="G981" s="297">
        <v>45</v>
      </c>
      <c r="H981" s="298">
        <v>6</v>
      </c>
      <c r="I981" s="298">
        <v>11</v>
      </c>
      <c r="J981" s="298">
        <v>18</v>
      </c>
      <c r="K981" s="298">
        <v>10</v>
      </c>
      <c r="L981" s="298">
        <v>137</v>
      </c>
    </row>
    <row r="982" spans="1:12">
      <c r="A982" s="294" t="s">
        <v>2233</v>
      </c>
      <c r="B982" s="294" t="s">
        <v>1088</v>
      </c>
      <c r="C982" s="294" t="s">
        <v>1092</v>
      </c>
      <c r="D982" s="295" t="s">
        <v>1231</v>
      </c>
      <c r="E982" s="296">
        <v>42736</v>
      </c>
      <c r="F982" s="296">
        <v>43100</v>
      </c>
      <c r="G982" s="297">
        <v>77</v>
      </c>
      <c r="H982" s="298">
        <v>11</v>
      </c>
      <c r="I982" s="298">
        <v>19</v>
      </c>
      <c r="J982" s="298">
        <v>30</v>
      </c>
      <c r="K982" s="298">
        <v>17</v>
      </c>
      <c r="L982" s="298">
        <v>185</v>
      </c>
    </row>
    <row r="983" spans="1:12">
      <c r="A983" s="294" t="s">
        <v>2234</v>
      </c>
      <c r="B983" s="294" t="s">
        <v>1093</v>
      </c>
      <c r="C983" s="294" t="s">
        <v>1230</v>
      </c>
      <c r="D983" s="295" t="s">
        <v>1231</v>
      </c>
      <c r="E983" s="296">
        <v>42736</v>
      </c>
      <c r="F983" s="296">
        <v>43100</v>
      </c>
      <c r="G983" s="297">
        <v>23</v>
      </c>
      <c r="H983" s="298">
        <v>3</v>
      </c>
      <c r="I983" s="298">
        <v>5</v>
      </c>
      <c r="J983" s="298">
        <v>9</v>
      </c>
      <c r="K983" s="298">
        <v>6</v>
      </c>
      <c r="L983" s="298">
        <v>76</v>
      </c>
    </row>
    <row r="984" spans="1:12">
      <c r="A984" s="294" t="s">
        <v>2235</v>
      </c>
      <c r="B984" s="294" t="s">
        <v>1093</v>
      </c>
      <c r="C984" s="294" t="s">
        <v>1094</v>
      </c>
      <c r="D984" s="295" t="s">
        <v>1231</v>
      </c>
      <c r="E984" s="296">
        <v>42736</v>
      </c>
      <c r="F984" s="296">
        <v>43100</v>
      </c>
      <c r="G984" s="297">
        <v>75</v>
      </c>
      <c r="H984" s="298">
        <v>11</v>
      </c>
      <c r="I984" s="298">
        <v>18</v>
      </c>
      <c r="J984" s="298">
        <v>30</v>
      </c>
      <c r="K984" s="298">
        <v>16</v>
      </c>
      <c r="L984" s="298">
        <v>146</v>
      </c>
    </row>
    <row r="985" spans="1:12">
      <c r="A985" s="294" t="s">
        <v>2236</v>
      </c>
      <c r="B985" s="294" t="s">
        <v>1093</v>
      </c>
      <c r="C985" s="294" t="s">
        <v>2434</v>
      </c>
      <c r="D985" s="295" t="s">
        <v>1231</v>
      </c>
      <c r="E985" s="296">
        <v>42736</v>
      </c>
      <c r="F985" s="296">
        <v>43100</v>
      </c>
      <c r="G985" s="297">
        <v>53</v>
      </c>
      <c r="H985" s="298">
        <v>7</v>
      </c>
      <c r="I985" s="298">
        <v>13</v>
      </c>
      <c r="J985" s="298">
        <v>21</v>
      </c>
      <c r="K985" s="298">
        <v>12</v>
      </c>
      <c r="L985" s="298">
        <v>162</v>
      </c>
    </row>
    <row r="986" spans="1:12">
      <c r="A986" s="294" t="s">
        <v>2237</v>
      </c>
      <c r="B986" s="294" t="s">
        <v>1093</v>
      </c>
      <c r="C986" s="294" t="s">
        <v>1095</v>
      </c>
      <c r="D986" s="295" t="s">
        <v>1231</v>
      </c>
      <c r="E986" s="296">
        <v>42736</v>
      </c>
      <c r="F986" s="296">
        <v>43100</v>
      </c>
      <c r="G986" s="297">
        <v>64</v>
      </c>
      <c r="H986" s="298">
        <v>9</v>
      </c>
      <c r="I986" s="298">
        <v>16</v>
      </c>
      <c r="J986" s="298">
        <v>25</v>
      </c>
      <c r="K986" s="298">
        <v>14</v>
      </c>
      <c r="L986" s="298">
        <v>127</v>
      </c>
    </row>
    <row r="987" spans="1:12">
      <c r="A987" s="294" t="s">
        <v>2238</v>
      </c>
      <c r="B987" s="294" t="s">
        <v>1093</v>
      </c>
      <c r="C987" s="294" t="s">
        <v>1096</v>
      </c>
      <c r="D987" s="295" t="s">
        <v>1231</v>
      </c>
      <c r="E987" s="296">
        <v>42736</v>
      </c>
      <c r="F987" s="296">
        <v>43100</v>
      </c>
      <c r="G987" s="297">
        <v>57</v>
      </c>
      <c r="H987" s="298">
        <v>8</v>
      </c>
      <c r="I987" s="298">
        <v>14</v>
      </c>
      <c r="J987" s="298">
        <v>22</v>
      </c>
      <c r="K987" s="298">
        <v>13</v>
      </c>
      <c r="L987" s="298">
        <v>105</v>
      </c>
    </row>
    <row r="988" spans="1:12">
      <c r="A988" s="294" t="s">
        <v>2239</v>
      </c>
      <c r="B988" s="294" t="s">
        <v>1093</v>
      </c>
      <c r="C988" s="294" t="s">
        <v>1097</v>
      </c>
      <c r="D988" s="295" t="s">
        <v>1231</v>
      </c>
      <c r="E988" s="296">
        <v>42736</v>
      </c>
      <c r="F988" s="296">
        <v>43100</v>
      </c>
      <c r="G988" s="297">
        <v>57</v>
      </c>
      <c r="H988" s="298">
        <v>8</v>
      </c>
      <c r="I988" s="298">
        <v>14</v>
      </c>
      <c r="J988" s="298">
        <v>22</v>
      </c>
      <c r="K988" s="298">
        <v>13</v>
      </c>
      <c r="L988" s="298">
        <v>105</v>
      </c>
    </row>
    <row r="989" spans="1:12">
      <c r="A989" s="294" t="s">
        <v>2240</v>
      </c>
      <c r="B989" s="294" t="s">
        <v>1093</v>
      </c>
      <c r="C989" s="294" t="s">
        <v>1098</v>
      </c>
      <c r="D989" s="295" t="s">
        <v>1231</v>
      </c>
      <c r="E989" s="296">
        <v>42736</v>
      </c>
      <c r="F989" s="296">
        <v>43100</v>
      </c>
      <c r="G989" s="297">
        <v>53</v>
      </c>
      <c r="H989" s="298">
        <v>7</v>
      </c>
      <c r="I989" s="298">
        <v>13</v>
      </c>
      <c r="J989" s="298">
        <v>21</v>
      </c>
      <c r="K989" s="298">
        <v>12</v>
      </c>
      <c r="L989" s="298">
        <v>162</v>
      </c>
    </row>
    <row r="990" spans="1:12">
      <c r="A990" s="294" t="s">
        <v>2241</v>
      </c>
      <c r="B990" s="294" t="s">
        <v>1093</v>
      </c>
      <c r="C990" s="294" t="s">
        <v>1099</v>
      </c>
      <c r="D990" s="295" t="s">
        <v>1231</v>
      </c>
      <c r="E990" s="296">
        <v>42736</v>
      </c>
      <c r="F990" s="296">
        <v>43100</v>
      </c>
      <c r="G990" s="297">
        <v>56</v>
      </c>
      <c r="H990" s="298">
        <v>8</v>
      </c>
      <c r="I990" s="298">
        <v>14</v>
      </c>
      <c r="J990" s="298">
        <v>22</v>
      </c>
      <c r="K990" s="298">
        <v>12</v>
      </c>
      <c r="L990" s="298">
        <v>207</v>
      </c>
    </row>
    <row r="991" spans="1:12">
      <c r="A991" s="294" t="s">
        <v>2242</v>
      </c>
      <c r="B991" s="294" t="s">
        <v>1093</v>
      </c>
      <c r="C991" s="294" t="s">
        <v>1100</v>
      </c>
      <c r="D991" s="295" t="s">
        <v>1231</v>
      </c>
      <c r="E991" s="296">
        <v>42736</v>
      </c>
      <c r="F991" s="296">
        <v>43100</v>
      </c>
      <c r="G991" s="297">
        <v>56</v>
      </c>
      <c r="H991" s="298">
        <v>8</v>
      </c>
      <c r="I991" s="298">
        <v>14</v>
      </c>
      <c r="J991" s="298">
        <v>22</v>
      </c>
      <c r="K991" s="298">
        <v>12</v>
      </c>
      <c r="L991" s="298">
        <v>207</v>
      </c>
    </row>
    <row r="992" spans="1:12">
      <c r="A992" s="294" t="s">
        <v>2243</v>
      </c>
      <c r="B992" s="294" t="s">
        <v>1093</v>
      </c>
      <c r="C992" s="294" t="s">
        <v>1101</v>
      </c>
      <c r="D992" s="295" t="s">
        <v>1231</v>
      </c>
      <c r="E992" s="296">
        <v>42736</v>
      </c>
      <c r="F992" s="296">
        <v>43100</v>
      </c>
      <c r="G992" s="297">
        <v>23</v>
      </c>
      <c r="H992" s="298">
        <v>3</v>
      </c>
      <c r="I992" s="298">
        <v>5</v>
      </c>
      <c r="J992" s="298">
        <v>9</v>
      </c>
      <c r="K992" s="298">
        <v>6</v>
      </c>
      <c r="L992" s="298">
        <v>76</v>
      </c>
    </row>
    <row r="993" spans="1:12">
      <c r="A993" s="294" t="s">
        <v>2244</v>
      </c>
      <c r="B993" s="294" t="s">
        <v>1093</v>
      </c>
      <c r="C993" s="294" t="s">
        <v>1102</v>
      </c>
      <c r="D993" s="295" t="s">
        <v>1231</v>
      </c>
      <c r="E993" s="296">
        <v>42736</v>
      </c>
      <c r="F993" s="296">
        <v>43100</v>
      </c>
      <c r="G993" s="297">
        <v>54</v>
      </c>
      <c r="H993" s="298">
        <v>8</v>
      </c>
      <c r="I993" s="298">
        <v>13</v>
      </c>
      <c r="J993" s="298">
        <v>21</v>
      </c>
      <c r="K993" s="298">
        <v>12</v>
      </c>
      <c r="L993" s="298">
        <v>123</v>
      </c>
    </row>
    <row r="994" spans="1:12">
      <c r="A994" s="294" t="s">
        <v>2245</v>
      </c>
      <c r="B994" s="294" t="s">
        <v>1093</v>
      </c>
      <c r="C994" s="294" t="s">
        <v>1103</v>
      </c>
      <c r="D994" s="295" t="s">
        <v>1231</v>
      </c>
      <c r="E994" s="296">
        <v>42736</v>
      </c>
      <c r="F994" s="296">
        <v>43100</v>
      </c>
      <c r="G994" s="297">
        <v>62</v>
      </c>
      <c r="H994" s="298">
        <v>9</v>
      </c>
      <c r="I994" s="298">
        <v>15</v>
      </c>
      <c r="J994" s="298">
        <v>24</v>
      </c>
      <c r="K994" s="298">
        <v>14</v>
      </c>
      <c r="L994" s="298">
        <v>207</v>
      </c>
    </row>
    <row r="995" spans="1:12">
      <c r="A995" s="294" t="s">
        <v>2246</v>
      </c>
      <c r="B995" s="294" t="s">
        <v>1093</v>
      </c>
      <c r="C995" s="294" t="s">
        <v>1104</v>
      </c>
      <c r="D995" s="295" t="s">
        <v>1231</v>
      </c>
      <c r="E995" s="296">
        <v>42736</v>
      </c>
      <c r="F995" s="296">
        <v>43100</v>
      </c>
      <c r="G995" s="297">
        <v>54</v>
      </c>
      <c r="H995" s="298">
        <v>8</v>
      </c>
      <c r="I995" s="298">
        <v>13</v>
      </c>
      <c r="J995" s="298">
        <v>21</v>
      </c>
      <c r="K995" s="298">
        <v>12</v>
      </c>
      <c r="L995" s="298">
        <v>161</v>
      </c>
    </row>
    <row r="996" spans="1:12">
      <c r="A996" s="294" t="s">
        <v>2247</v>
      </c>
      <c r="B996" s="294" t="s">
        <v>1105</v>
      </c>
      <c r="C996" s="294" t="s">
        <v>1230</v>
      </c>
      <c r="D996" s="295" t="s">
        <v>1231</v>
      </c>
      <c r="E996" s="296">
        <v>42736</v>
      </c>
      <c r="F996" s="296">
        <v>43100</v>
      </c>
      <c r="G996" s="297">
        <v>24</v>
      </c>
      <c r="H996" s="298">
        <v>3</v>
      </c>
      <c r="I996" s="298">
        <v>6</v>
      </c>
      <c r="J996" s="298">
        <v>9</v>
      </c>
      <c r="K996" s="298">
        <v>6</v>
      </c>
      <c r="L996" s="298">
        <v>35</v>
      </c>
    </row>
    <row r="997" spans="1:12">
      <c r="A997" s="294" t="s">
        <v>2248</v>
      </c>
      <c r="B997" s="294" t="s">
        <v>1105</v>
      </c>
      <c r="C997" s="294" t="s">
        <v>1106</v>
      </c>
      <c r="D997" s="295" t="s">
        <v>1231</v>
      </c>
      <c r="E997" s="296">
        <v>42736</v>
      </c>
      <c r="F997" s="296">
        <v>43100</v>
      </c>
      <c r="G997" s="297">
        <v>61</v>
      </c>
      <c r="H997" s="298">
        <v>9</v>
      </c>
      <c r="I997" s="298">
        <v>15</v>
      </c>
      <c r="J997" s="298">
        <v>24</v>
      </c>
      <c r="K997" s="298">
        <v>13</v>
      </c>
      <c r="L997" s="298">
        <v>138</v>
      </c>
    </row>
    <row r="998" spans="1:12">
      <c r="A998" s="294" t="s">
        <v>2249</v>
      </c>
      <c r="B998" s="294" t="s">
        <v>1107</v>
      </c>
      <c r="C998" s="294" t="s">
        <v>1230</v>
      </c>
      <c r="D998" s="295" t="s">
        <v>1231</v>
      </c>
      <c r="E998" s="296">
        <v>42736</v>
      </c>
      <c r="F998" s="296">
        <v>43100</v>
      </c>
      <c r="G998" s="297">
        <v>23</v>
      </c>
      <c r="H998" s="298">
        <v>3</v>
      </c>
      <c r="I998" s="298">
        <v>5</v>
      </c>
      <c r="J998" s="298">
        <v>9</v>
      </c>
      <c r="K998" s="298">
        <v>6</v>
      </c>
      <c r="L998" s="298">
        <v>70</v>
      </c>
    </row>
    <row r="999" spans="1:12">
      <c r="A999" s="294" t="s">
        <v>2250</v>
      </c>
      <c r="B999" s="294" t="s">
        <v>1107</v>
      </c>
      <c r="C999" s="294" t="s">
        <v>1108</v>
      </c>
      <c r="D999" s="295" t="s">
        <v>1231</v>
      </c>
      <c r="E999" s="296">
        <v>42736</v>
      </c>
      <c r="F999" s="296">
        <v>43100</v>
      </c>
      <c r="G999" s="297">
        <v>57</v>
      </c>
      <c r="H999" s="298">
        <v>8</v>
      </c>
      <c r="I999" s="298">
        <v>14</v>
      </c>
      <c r="J999" s="298">
        <v>22</v>
      </c>
      <c r="K999" s="298">
        <v>13</v>
      </c>
      <c r="L999" s="298">
        <v>129</v>
      </c>
    </row>
    <row r="1000" spans="1:12">
      <c r="A1000" s="294" t="s">
        <v>2251</v>
      </c>
      <c r="B1000" s="294" t="s">
        <v>1109</v>
      </c>
      <c r="C1000" s="294" t="s">
        <v>1230</v>
      </c>
      <c r="D1000" s="295" t="s">
        <v>1231</v>
      </c>
      <c r="E1000" s="296">
        <v>42736</v>
      </c>
      <c r="F1000" s="296">
        <v>43100</v>
      </c>
      <c r="G1000" s="297">
        <v>33</v>
      </c>
      <c r="H1000" s="298">
        <v>4</v>
      </c>
      <c r="I1000" s="298">
        <v>8</v>
      </c>
      <c r="J1000" s="298">
        <v>13</v>
      </c>
      <c r="K1000" s="298">
        <v>8</v>
      </c>
      <c r="L1000" s="298">
        <v>31</v>
      </c>
    </row>
    <row r="1001" spans="1:12">
      <c r="A1001" s="294" t="s">
        <v>2252</v>
      </c>
      <c r="B1001" s="294" t="s">
        <v>1109</v>
      </c>
      <c r="C1001" s="294" t="s">
        <v>1110</v>
      </c>
      <c r="D1001" s="295" t="s">
        <v>1231</v>
      </c>
      <c r="E1001" s="296">
        <v>42736</v>
      </c>
      <c r="F1001" s="296">
        <v>43100</v>
      </c>
      <c r="G1001" s="297">
        <v>39</v>
      </c>
      <c r="H1001" s="298">
        <v>5</v>
      </c>
      <c r="I1001" s="298">
        <v>9</v>
      </c>
      <c r="J1001" s="298">
        <v>15</v>
      </c>
      <c r="K1001" s="298">
        <v>10</v>
      </c>
      <c r="L1001" s="298">
        <v>45</v>
      </c>
    </row>
    <row r="1002" spans="1:12">
      <c r="A1002" s="294" t="s">
        <v>2253</v>
      </c>
      <c r="B1002" s="294" t="s">
        <v>1109</v>
      </c>
      <c r="C1002" s="294" t="s">
        <v>1111</v>
      </c>
      <c r="D1002" s="295" t="s">
        <v>1231</v>
      </c>
      <c r="E1002" s="296">
        <v>42736</v>
      </c>
      <c r="F1002" s="296">
        <v>43100</v>
      </c>
      <c r="G1002" s="297">
        <v>106</v>
      </c>
      <c r="H1002" s="298">
        <v>15</v>
      </c>
      <c r="I1002" s="298">
        <v>26</v>
      </c>
      <c r="J1002" s="298">
        <v>42</v>
      </c>
      <c r="K1002" s="298">
        <v>23</v>
      </c>
      <c r="L1002" s="298">
        <v>219</v>
      </c>
    </row>
    <row r="1003" spans="1:12">
      <c r="A1003" s="294" t="s">
        <v>2254</v>
      </c>
      <c r="B1003" s="294" t="s">
        <v>1109</v>
      </c>
      <c r="C1003" s="294" t="s">
        <v>1112</v>
      </c>
      <c r="D1003" s="295" t="s">
        <v>1231</v>
      </c>
      <c r="E1003" s="296">
        <v>42736</v>
      </c>
      <c r="F1003" s="296">
        <v>43100</v>
      </c>
      <c r="G1003" s="297">
        <v>37</v>
      </c>
      <c r="H1003" s="298">
        <v>5</v>
      </c>
      <c r="I1003" s="298">
        <v>9</v>
      </c>
      <c r="J1003" s="298">
        <v>14</v>
      </c>
      <c r="K1003" s="298">
        <v>9</v>
      </c>
      <c r="L1003" s="298">
        <v>49</v>
      </c>
    </row>
    <row r="1004" spans="1:12">
      <c r="A1004" s="294" t="s">
        <v>2255</v>
      </c>
      <c r="B1004" s="294" t="s">
        <v>1113</v>
      </c>
      <c r="C1004" s="294" t="s">
        <v>1114</v>
      </c>
      <c r="D1004" s="295" t="s">
        <v>1231</v>
      </c>
      <c r="E1004" s="296">
        <v>42736</v>
      </c>
      <c r="F1004" s="296">
        <v>43100</v>
      </c>
      <c r="G1004" s="297">
        <v>14</v>
      </c>
      <c r="H1004" s="298">
        <v>2</v>
      </c>
      <c r="I1004" s="298">
        <v>3</v>
      </c>
      <c r="J1004" s="298">
        <v>5</v>
      </c>
      <c r="K1004" s="298">
        <v>4</v>
      </c>
      <c r="L1004" s="298">
        <v>20</v>
      </c>
    </row>
    <row r="1005" spans="1:12">
      <c r="A1005" s="294" t="s">
        <v>2256</v>
      </c>
      <c r="B1005" s="294" t="s">
        <v>1115</v>
      </c>
      <c r="C1005" s="294" t="s">
        <v>1230</v>
      </c>
      <c r="D1005" s="295" t="s">
        <v>1231</v>
      </c>
      <c r="E1005" s="296">
        <v>42736</v>
      </c>
      <c r="F1005" s="296">
        <v>43100</v>
      </c>
      <c r="G1005" s="297">
        <v>59</v>
      </c>
      <c r="H1005" s="298">
        <v>8</v>
      </c>
      <c r="I1005" s="298">
        <v>14</v>
      </c>
      <c r="J1005" s="298">
        <v>23</v>
      </c>
      <c r="K1005" s="298">
        <v>14</v>
      </c>
      <c r="L1005" s="298">
        <v>138</v>
      </c>
    </row>
    <row r="1006" spans="1:12">
      <c r="A1006" s="294" t="s">
        <v>2257</v>
      </c>
      <c r="B1006" s="294" t="s">
        <v>1115</v>
      </c>
      <c r="C1006" s="294" t="s">
        <v>1116</v>
      </c>
      <c r="D1006" s="295" t="s">
        <v>1231</v>
      </c>
      <c r="E1006" s="296">
        <v>42736</v>
      </c>
      <c r="F1006" s="296">
        <v>43100</v>
      </c>
      <c r="G1006" s="297">
        <v>59</v>
      </c>
      <c r="H1006" s="298">
        <v>8</v>
      </c>
      <c r="I1006" s="298">
        <v>14</v>
      </c>
      <c r="J1006" s="298">
        <v>23</v>
      </c>
      <c r="K1006" s="298">
        <v>14</v>
      </c>
      <c r="L1006" s="298">
        <v>138</v>
      </c>
    </row>
    <row r="1007" spans="1:12">
      <c r="A1007" s="294" t="s">
        <v>2258</v>
      </c>
      <c r="B1007" s="294" t="s">
        <v>1117</v>
      </c>
      <c r="C1007" s="294" t="s">
        <v>1230</v>
      </c>
      <c r="D1007" s="295" t="s">
        <v>1231</v>
      </c>
      <c r="E1007" s="296">
        <v>42736</v>
      </c>
      <c r="F1007" s="296">
        <v>43100</v>
      </c>
      <c r="G1007" s="297">
        <v>110</v>
      </c>
      <c r="H1007" s="298">
        <v>16</v>
      </c>
      <c r="I1007" s="298">
        <v>27</v>
      </c>
      <c r="J1007" s="298">
        <v>44</v>
      </c>
      <c r="K1007" s="298">
        <v>23</v>
      </c>
      <c r="L1007" s="298">
        <v>236</v>
      </c>
    </row>
    <row r="1008" spans="1:12">
      <c r="A1008" s="294" t="s">
        <v>2259</v>
      </c>
      <c r="B1008" s="294" t="s">
        <v>1117</v>
      </c>
      <c r="C1008" s="294" t="s">
        <v>1118</v>
      </c>
      <c r="D1008" s="295" t="s">
        <v>1231</v>
      </c>
      <c r="E1008" s="296">
        <v>42736</v>
      </c>
      <c r="F1008" s="296">
        <v>43100</v>
      </c>
      <c r="G1008" s="297">
        <v>110</v>
      </c>
      <c r="H1008" s="298">
        <v>16</v>
      </c>
      <c r="I1008" s="298">
        <v>27</v>
      </c>
      <c r="J1008" s="298">
        <v>44</v>
      </c>
      <c r="K1008" s="298">
        <v>23</v>
      </c>
      <c r="L1008" s="298">
        <v>236</v>
      </c>
    </row>
    <row r="1009" spans="1:12">
      <c r="A1009" s="294" t="s">
        <v>2260</v>
      </c>
      <c r="B1009" s="294" t="s">
        <v>1117</v>
      </c>
      <c r="C1009" s="294" t="s">
        <v>1119</v>
      </c>
      <c r="D1009" s="295" t="s">
        <v>1231</v>
      </c>
      <c r="E1009" s="296">
        <v>42736</v>
      </c>
      <c r="F1009" s="296">
        <v>43100</v>
      </c>
      <c r="G1009" s="297">
        <v>82</v>
      </c>
      <c r="H1009" s="298">
        <v>12</v>
      </c>
      <c r="I1009" s="298">
        <v>20</v>
      </c>
      <c r="J1009" s="298">
        <v>32</v>
      </c>
      <c r="K1009" s="298">
        <v>18</v>
      </c>
      <c r="L1009" s="298">
        <v>220</v>
      </c>
    </row>
    <row r="1010" spans="1:12">
      <c r="A1010" s="294" t="s">
        <v>2261</v>
      </c>
      <c r="B1010" s="294" t="s">
        <v>1120</v>
      </c>
      <c r="C1010" s="294" t="s">
        <v>1230</v>
      </c>
      <c r="D1010" s="295" t="s">
        <v>1231</v>
      </c>
      <c r="E1010" s="296">
        <v>42736</v>
      </c>
      <c r="F1010" s="296">
        <v>43100</v>
      </c>
      <c r="G1010" s="297">
        <v>71</v>
      </c>
      <c r="H1010" s="298">
        <v>10</v>
      </c>
      <c r="I1010" s="298">
        <v>17</v>
      </c>
      <c r="J1010" s="298">
        <v>28</v>
      </c>
      <c r="K1010" s="298">
        <v>16</v>
      </c>
      <c r="L1010" s="298">
        <v>72</v>
      </c>
    </row>
    <row r="1011" spans="1:12">
      <c r="A1011" s="294" t="s">
        <v>2262</v>
      </c>
      <c r="B1011" s="294" t="s">
        <v>1120</v>
      </c>
      <c r="C1011" s="294" t="s">
        <v>1123</v>
      </c>
      <c r="D1011" s="295" t="s">
        <v>1231</v>
      </c>
      <c r="E1011" s="296">
        <v>42736</v>
      </c>
      <c r="F1011" s="296">
        <v>43100</v>
      </c>
      <c r="G1011" s="297">
        <v>81</v>
      </c>
      <c r="H1011" s="298">
        <v>12</v>
      </c>
      <c r="I1011" s="298">
        <v>20</v>
      </c>
      <c r="J1011" s="298">
        <v>32</v>
      </c>
      <c r="K1011" s="298">
        <v>17</v>
      </c>
      <c r="L1011" s="298">
        <v>78</v>
      </c>
    </row>
    <row r="1012" spans="1:12">
      <c r="A1012" s="294" t="s">
        <v>2263</v>
      </c>
      <c r="B1012" s="294" t="s">
        <v>1120</v>
      </c>
      <c r="C1012" s="294" t="s">
        <v>1125</v>
      </c>
      <c r="D1012" s="295" t="s">
        <v>1231</v>
      </c>
      <c r="E1012" s="296">
        <v>42736</v>
      </c>
      <c r="F1012" s="296">
        <v>43008</v>
      </c>
      <c r="G1012" s="297">
        <v>75</v>
      </c>
      <c r="H1012" s="298">
        <v>11</v>
      </c>
      <c r="I1012" s="298">
        <v>18</v>
      </c>
      <c r="J1012" s="298">
        <v>30</v>
      </c>
      <c r="K1012" s="298">
        <v>16</v>
      </c>
      <c r="L1012" s="298">
        <v>119</v>
      </c>
    </row>
    <row r="1013" spans="1:12">
      <c r="A1013" s="294" t="s">
        <v>2264</v>
      </c>
      <c r="B1013" s="294" t="s">
        <v>1120</v>
      </c>
      <c r="C1013" s="294" t="s">
        <v>1125</v>
      </c>
      <c r="D1013" s="295" t="s">
        <v>1232</v>
      </c>
      <c r="E1013" s="296">
        <v>43009</v>
      </c>
      <c r="F1013" s="296">
        <v>43100</v>
      </c>
      <c r="G1013" s="297">
        <v>72</v>
      </c>
      <c r="H1013" s="298">
        <v>10</v>
      </c>
      <c r="I1013" s="298">
        <v>18</v>
      </c>
      <c r="J1013" s="298">
        <v>28</v>
      </c>
      <c r="K1013" s="298">
        <v>16</v>
      </c>
      <c r="L1013" s="298">
        <v>88</v>
      </c>
    </row>
    <row r="1014" spans="1:12">
      <c r="A1014" s="294" t="s">
        <v>2265</v>
      </c>
      <c r="B1014" s="294" t="s">
        <v>1120</v>
      </c>
      <c r="C1014" s="294" t="s">
        <v>1126</v>
      </c>
      <c r="D1014" s="295" t="s">
        <v>1231</v>
      </c>
      <c r="E1014" s="296">
        <v>42736</v>
      </c>
      <c r="F1014" s="296">
        <v>43100</v>
      </c>
      <c r="G1014" s="297">
        <v>51</v>
      </c>
      <c r="H1014" s="298">
        <v>7</v>
      </c>
      <c r="I1014" s="298">
        <v>12</v>
      </c>
      <c r="J1014" s="298">
        <v>20</v>
      </c>
      <c r="K1014" s="298">
        <v>12</v>
      </c>
      <c r="L1014" s="298">
        <v>64</v>
      </c>
    </row>
    <row r="1015" spans="1:12">
      <c r="A1015" s="294" t="s">
        <v>2266</v>
      </c>
      <c r="B1015" s="294" t="s">
        <v>1120</v>
      </c>
      <c r="C1015" s="294" t="s">
        <v>1127</v>
      </c>
      <c r="D1015" s="295" t="s">
        <v>1231</v>
      </c>
      <c r="E1015" s="296">
        <v>42750</v>
      </c>
      <c r="F1015" s="296">
        <v>42855</v>
      </c>
      <c r="G1015" s="297">
        <v>58</v>
      </c>
      <c r="H1015" s="298">
        <v>8</v>
      </c>
      <c r="I1015" s="298">
        <v>14</v>
      </c>
      <c r="J1015" s="298">
        <v>23</v>
      </c>
      <c r="K1015" s="298">
        <v>13</v>
      </c>
      <c r="L1015" s="298">
        <v>94</v>
      </c>
    </row>
    <row r="1016" spans="1:12">
      <c r="A1016" s="294" t="s">
        <v>2267</v>
      </c>
      <c r="B1016" s="294" t="s">
        <v>1120</v>
      </c>
      <c r="C1016" s="294" t="s">
        <v>1127</v>
      </c>
      <c r="D1016" s="295" t="s">
        <v>1232</v>
      </c>
      <c r="E1016" s="296">
        <v>42856</v>
      </c>
      <c r="F1016" s="296">
        <v>42749</v>
      </c>
      <c r="G1016" s="297">
        <v>55</v>
      </c>
      <c r="H1016" s="298">
        <v>8</v>
      </c>
      <c r="I1016" s="298">
        <v>13</v>
      </c>
      <c r="J1016" s="298">
        <v>22</v>
      </c>
      <c r="K1016" s="298">
        <v>12</v>
      </c>
      <c r="L1016" s="298">
        <v>54</v>
      </c>
    </row>
    <row r="1017" spans="1:12">
      <c r="A1017" s="294" t="s">
        <v>2268</v>
      </c>
      <c r="B1017" s="294" t="s">
        <v>1120</v>
      </c>
      <c r="C1017" s="294" t="s">
        <v>1128</v>
      </c>
      <c r="D1017" s="295" t="s">
        <v>1231</v>
      </c>
      <c r="E1017" s="296">
        <v>42736</v>
      </c>
      <c r="F1017" s="296">
        <v>43100</v>
      </c>
      <c r="G1017" s="297">
        <v>73</v>
      </c>
      <c r="H1017" s="298">
        <v>10</v>
      </c>
      <c r="I1017" s="298">
        <v>18</v>
      </c>
      <c r="J1017" s="298">
        <v>29</v>
      </c>
      <c r="K1017" s="298">
        <v>16</v>
      </c>
      <c r="L1017" s="298">
        <v>102</v>
      </c>
    </row>
    <row r="1018" spans="1:12">
      <c r="A1018" s="294" t="s">
        <v>2269</v>
      </c>
      <c r="B1018" s="294" t="s">
        <v>1129</v>
      </c>
      <c r="C1018" s="294" t="s">
        <v>1230</v>
      </c>
      <c r="D1018" s="295" t="s">
        <v>1231</v>
      </c>
      <c r="E1018" s="296">
        <v>42736</v>
      </c>
      <c r="F1018" s="296">
        <v>43100</v>
      </c>
      <c r="G1018" s="297">
        <v>62</v>
      </c>
      <c r="H1018" s="298">
        <v>9</v>
      </c>
      <c r="I1018" s="298">
        <v>15</v>
      </c>
      <c r="J1018" s="298">
        <v>24</v>
      </c>
      <c r="K1018" s="298">
        <v>14</v>
      </c>
      <c r="L1018" s="298">
        <v>120</v>
      </c>
    </row>
    <row r="1019" spans="1:12">
      <c r="A1019" s="294" t="s">
        <v>2270</v>
      </c>
      <c r="B1019" s="294" t="s">
        <v>1129</v>
      </c>
      <c r="C1019" s="294" t="s">
        <v>1130</v>
      </c>
      <c r="D1019" s="295" t="s">
        <v>1231</v>
      </c>
      <c r="E1019" s="296">
        <v>42736</v>
      </c>
      <c r="F1019" s="296">
        <v>43100</v>
      </c>
      <c r="G1019" s="297">
        <v>75</v>
      </c>
      <c r="H1019" s="298">
        <v>11</v>
      </c>
      <c r="I1019" s="298">
        <v>18</v>
      </c>
      <c r="J1019" s="298">
        <v>30</v>
      </c>
      <c r="K1019" s="298">
        <v>16</v>
      </c>
      <c r="L1019" s="298">
        <v>165</v>
      </c>
    </row>
    <row r="1020" spans="1:12">
      <c r="A1020" s="294" t="s">
        <v>2271</v>
      </c>
      <c r="B1020" s="294" t="s">
        <v>1129</v>
      </c>
      <c r="C1020" s="294" t="s">
        <v>1131</v>
      </c>
      <c r="D1020" s="295" t="s">
        <v>1231</v>
      </c>
      <c r="E1020" s="296">
        <v>42736</v>
      </c>
      <c r="F1020" s="296">
        <v>43100</v>
      </c>
      <c r="G1020" s="297">
        <v>64</v>
      </c>
      <c r="H1020" s="298">
        <v>9</v>
      </c>
      <c r="I1020" s="298">
        <v>16</v>
      </c>
      <c r="J1020" s="298">
        <v>25</v>
      </c>
      <c r="K1020" s="298">
        <v>14</v>
      </c>
      <c r="L1020" s="298">
        <v>259</v>
      </c>
    </row>
    <row r="1021" spans="1:12">
      <c r="A1021" s="294" t="s">
        <v>2272</v>
      </c>
      <c r="B1021" s="294" t="s">
        <v>1129</v>
      </c>
      <c r="C1021" s="294" t="s">
        <v>1132</v>
      </c>
      <c r="D1021" s="295" t="s">
        <v>1231</v>
      </c>
      <c r="E1021" s="296">
        <v>42736</v>
      </c>
      <c r="F1021" s="296">
        <v>43100</v>
      </c>
      <c r="G1021" s="297">
        <v>71</v>
      </c>
      <c r="H1021" s="298">
        <v>10</v>
      </c>
      <c r="I1021" s="298">
        <v>17</v>
      </c>
      <c r="J1021" s="298">
        <v>28</v>
      </c>
      <c r="K1021" s="298">
        <v>16</v>
      </c>
      <c r="L1021" s="298">
        <v>189</v>
      </c>
    </row>
    <row r="1022" spans="1:12">
      <c r="A1022" s="294" t="s">
        <v>2273</v>
      </c>
      <c r="B1022" s="294" t="s">
        <v>1129</v>
      </c>
      <c r="C1022" s="294" t="s">
        <v>1133</v>
      </c>
      <c r="D1022" s="295" t="s">
        <v>1231</v>
      </c>
      <c r="E1022" s="296">
        <v>42736</v>
      </c>
      <c r="F1022" s="296">
        <v>43100</v>
      </c>
      <c r="G1022" s="297">
        <v>78</v>
      </c>
      <c r="H1022" s="298">
        <v>11</v>
      </c>
      <c r="I1022" s="298">
        <v>19</v>
      </c>
      <c r="J1022" s="298">
        <v>31</v>
      </c>
      <c r="K1022" s="298">
        <v>17</v>
      </c>
      <c r="L1022" s="298">
        <v>160</v>
      </c>
    </row>
    <row r="1023" spans="1:12">
      <c r="A1023" s="294" t="s">
        <v>2274</v>
      </c>
      <c r="B1023" s="294" t="s">
        <v>1129</v>
      </c>
      <c r="C1023" s="294" t="s">
        <v>1134</v>
      </c>
      <c r="D1023" s="295" t="s">
        <v>1231</v>
      </c>
      <c r="E1023" s="296">
        <v>42736</v>
      </c>
      <c r="F1023" s="296">
        <v>43100</v>
      </c>
      <c r="G1023" s="297">
        <v>77</v>
      </c>
      <c r="H1023" s="298">
        <v>11</v>
      </c>
      <c r="I1023" s="298">
        <v>19</v>
      </c>
      <c r="J1023" s="298">
        <v>30</v>
      </c>
      <c r="K1023" s="298">
        <v>17</v>
      </c>
      <c r="L1023" s="298">
        <v>158</v>
      </c>
    </row>
    <row r="1024" spans="1:12">
      <c r="A1024" s="294" t="s">
        <v>2275</v>
      </c>
      <c r="B1024" s="294" t="s">
        <v>1129</v>
      </c>
      <c r="C1024" s="294" t="s">
        <v>1135</v>
      </c>
      <c r="D1024" s="295" t="s">
        <v>1231</v>
      </c>
      <c r="E1024" s="296">
        <v>42736</v>
      </c>
      <c r="F1024" s="296">
        <v>43100</v>
      </c>
      <c r="G1024" s="297">
        <v>64</v>
      </c>
      <c r="H1024" s="298">
        <v>9</v>
      </c>
      <c r="I1024" s="298">
        <v>16</v>
      </c>
      <c r="J1024" s="298">
        <v>25</v>
      </c>
      <c r="K1024" s="298">
        <v>14</v>
      </c>
      <c r="L1024" s="298">
        <v>259</v>
      </c>
    </row>
    <row r="1025" spans="1:12">
      <c r="A1025" s="294" t="s">
        <v>2276</v>
      </c>
      <c r="B1025" s="294" t="s">
        <v>1129</v>
      </c>
      <c r="C1025" s="294" t="s">
        <v>1242</v>
      </c>
      <c r="D1025" s="295" t="s">
        <v>1231</v>
      </c>
      <c r="E1025" s="296">
        <v>42736</v>
      </c>
      <c r="F1025" s="296">
        <v>43100</v>
      </c>
      <c r="G1025" s="297">
        <v>70</v>
      </c>
      <c r="H1025" s="298">
        <v>10</v>
      </c>
      <c r="I1025" s="298">
        <v>17</v>
      </c>
      <c r="J1025" s="298">
        <v>28</v>
      </c>
      <c r="K1025" s="298">
        <v>15</v>
      </c>
      <c r="L1025" s="298">
        <v>140</v>
      </c>
    </row>
    <row r="1026" spans="1:12">
      <c r="A1026" s="294" t="s">
        <v>2277</v>
      </c>
      <c r="B1026" s="294" t="s">
        <v>1129</v>
      </c>
      <c r="C1026" s="294" t="s">
        <v>1137</v>
      </c>
      <c r="D1026" s="295" t="s">
        <v>1231</v>
      </c>
      <c r="E1026" s="296">
        <v>42736</v>
      </c>
      <c r="F1026" s="296">
        <v>43100</v>
      </c>
      <c r="G1026" s="297">
        <v>99</v>
      </c>
      <c r="H1026" s="298">
        <v>14</v>
      </c>
      <c r="I1026" s="298">
        <v>24</v>
      </c>
      <c r="J1026" s="298">
        <v>39</v>
      </c>
      <c r="K1026" s="298">
        <v>22</v>
      </c>
      <c r="L1026" s="298">
        <v>299</v>
      </c>
    </row>
    <row r="1027" spans="1:12">
      <c r="A1027" s="294" t="s">
        <v>2278</v>
      </c>
      <c r="B1027" s="294" t="s">
        <v>1129</v>
      </c>
      <c r="C1027" s="294" t="s">
        <v>1138</v>
      </c>
      <c r="D1027" s="295" t="s">
        <v>1231</v>
      </c>
      <c r="E1027" s="296">
        <v>42736</v>
      </c>
      <c r="F1027" s="296">
        <v>43100</v>
      </c>
      <c r="G1027" s="297">
        <v>63</v>
      </c>
      <c r="H1027" s="298">
        <v>9</v>
      </c>
      <c r="I1027" s="298">
        <v>15</v>
      </c>
      <c r="J1027" s="298">
        <v>25</v>
      </c>
      <c r="K1027" s="298">
        <v>14</v>
      </c>
      <c r="L1027" s="298">
        <v>266</v>
      </c>
    </row>
    <row r="1028" spans="1:12">
      <c r="A1028" s="294" t="s">
        <v>2279</v>
      </c>
      <c r="B1028" s="294" t="s">
        <v>1129</v>
      </c>
      <c r="C1028" s="294" t="s">
        <v>1139</v>
      </c>
      <c r="D1028" s="295" t="s">
        <v>1231</v>
      </c>
      <c r="E1028" s="296">
        <v>42736</v>
      </c>
      <c r="F1028" s="296">
        <v>43100</v>
      </c>
      <c r="G1028" s="297">
        <v>64</v>
      </c>
      <c r="H1028" s="298">
        <v>9</v>
      </c>
      <c r="I1028" s="298">
        <v>16</v>
      </c>
      <c r="J1028" s="298">
        <v>25</v>
      </c>
      <c r="K1028" s="298">
        <v>14</v>
      </c>
      <c r="L1028" s="298">
        <v>259</v>
      </c>
    </row>
    <row r="1029" spans="1:12">
      <c r="A1029" s="294" t="s">
        <v>2280</v>
      </c>
      <c r="B1029" s="294" t="s">
        <v>1129</v>
      </c>
      <c r="C1029" s="294" t="s">
        <v>1140</v>
      </c>
      <c r="D1029" s="295" t="s">
        <v>1231</v>
      </c>
      <c r="E1029" s="296">
        <v>42736</v>
      </c>
      <c r="F1029" s="296">
        <v>43100</v>
      </c>
      <c r="G1029" s="297">
        <v>70</v>
      </c>
      <c r="H1029" s="298">
        <v>10</v>
      </c>
      <c r="I1029" s="298">
        <v>17</v>
      </c>
      <c r="J1029" s="298">
        <v>28</v>
      </c>
      <c r="K1029" s="298">
        <v>15</v>
      </c>
      <c r="L1029" s="298">
        <v>140</v>
      </c>
    </row>
    <row r="1030" spans="1:12">
      <c r="A1030" s="294" t="s">
        <v>2281</v>
      </c>
      <c r="B1030" s="294" t="s">
        <v>1129</v>
      </c>
      <c r="C1030" s="294" t="s">
        <v>1141</v>
      </c>
      <c r="D1030" s="295" t="s">
        <v>1231</v>
      </c>
      <c r="E1030" s="296">
        <v>42736</v>
      </c>
      <c r="F1030" s="296">
        <v>43100</v>
      </c>
      <c r="G1030" s="297">
        <v>63</v>
      </c>
      <c r="H1030" s="298">
        <v>9</v>
      </c>
      <c r="I1030" s="298">
        <v>15</v>
      </c>
      <c r="J1030" s="298">
        <v>25</v>
      </c>
      <c r="K1030" s="298">
        <v>14</v>
      </c>
      <c r="L1030" s="298">
        <v>266</v>
      </c>
    </row>
    <row r="1031" spans="1:12">
      <c r="A1031" s="294" t="s">
        <v>2282</v>
      </c>
      <c r="B1031" s="294" t="s">
        <v>1142</v>
      </c>
      <c r="C1031" s="294" t="s">
        <v>1230</v>
      </c>
      <c r="D1031" s="295" t="s">
        <v>1231</v>
      </c>
      <c r="E1031" s="296">
        <v>42736</v>
      </c>
      <c r="F1031" s="296">
        <v>43100</v>
      </c>
      <c r="G1031" s="297">
        <v>49</v>
      </c>
      <c r="H1031" s="298">
        <v>7</v>
      </c>
      <c r="I1031" s="298">
        <v>12</v>
      </c>
      <c r="J1031" s="298">
        <v>19</v>
      </c>
      <c r="K1031" s="298">
        <v>11</v>
      </c>
      <c r="L1031" s="298">
        <v>100</v>
      </c>
    </row>
    <row r="1032" spans="1:12">
      <c r="A1032" s="294" t="s">
        <v>2283</v>
      </c>
      <c r="B1032" s="294" t="s">
        <v>1142</v>
      </c>
      <c r="C1032" s="294" t="s">
        <v>1143</v>
      </c>
      <c r="D1032" s="295" t="s">
        <v>1231</v>
      </c>
      <c r="E1032" s="296">
        <v>42736</v>
      </c>
      <c r="F1032" s="296">
        <v>43100</v>
      </c>
      <c r="G1032" s="297">
        <v>70</v>
      </c>
      <c r="H1032" s="298">
        <v>10</v>
      </c>
      <c r="I1032" s="298">
        <v>17</v>
      </c>
      <c r="J1032" s="298">
        <v>28</v>
      </c>
      <c r="K1032" s="298">
        <v>15</v>
      </c>
      <c r="L1032" s="298">
        <v>189</v>
      </c>
    </row>
    <row r="1033" spans="1:12">
      <c r="A1033" s="294" t="s">
        <v>2284</v>
      </c>
      <c r="B1033" s="294" t="s">
        <v>1144</v>
      </c>
      <c r="C1033" s="294" t="s">
        <v>1145</v>
      </c>
      <c r="D1033" s="295" t="s">
        <v>1231</v>
      </c>
      <c r="E1033" s="296">
        <v>42736</v>
      </c>
      <c r="F1033" s="296">
        <v>42840</v>
      </c>
      <c r="G1033" s="297">
        <v>124</v>
      </c>
      <c r="H1033" s="298">
        <v>18</v>
      </c>
      <c r="I1033" s="298">
        <v>31</v>
      </c>
      <c r="J1033" s="298">
        <v>49</v>
      </c>
      <c r="K1033" s="298">
        <v>26</v>
      </c>
      <c r="L1033" s="298">
        <v>304</v>
      </c>
    </row>
    <row r="1034" spans="1:12">
      <c r="A1034" s="294" t="s">
        <v>2285</v>
      </c>
      <c r="B1034" s="294" t="s">
        <v>1144</v>
      </c>
      <c r="C1034" s="294" t="s">
        <v>1145</v>
      </c>
      <c r="D1034" s="295" t="s">
        <v>1232</v>
      </c>
      <c r="E1034" s="296">
        <v>42841</v>
      </c>
      <c r="F1034" s="296">
        <v>43100</v>
      </c>
      <c r="G1034" s="297">
        <v>118</v>
      </c>
      <c r="H1034" s="298">
        <v>17</v>
      </c>
      <c r="I1034" s="298">
        <v>29</v>
      </c>
      <c r="J1034" s="298">
        <v>47</v>
      </c>
      <c r="K1034" s="298">
        <v>25</v>
      </c>
      <c r="L1034" s="298">
        <v>231</v>
      </c>
    </row>
    <row r="1035" spans="1:12">
      <c r="A1035" s="294" t="s">
        <v>2286</v>
      </c>
      <c r="B1035" s="294" t="s">
        <v>1146</v>
      </c>
      <c r="C1035" s="294" t="s">
        <v>1147</v>
      </c>
      <c r="D1035" s="295" t="s">
        <v>1231</v>
      </c>
      <c r="E1035" s="296">
        <v>42736</v>
      </c>
      <c r="F1035" s="296">
        <v>43100</v>
      </c>
      <c r="G1035" s="297">
        <v>62</v>
      </c>
      <c r="H1035" s="298">
        <v>9</v>
      </c>
      <c r="I1035" s="298">
        <v>15</v>
      </c>
      <c r="J1035" s="298">
        <v>24</v>
      </c>
      <c r="K1035" s="298">
        <v>14</v>
      </c>
      <c r="L1035" s="298">
        <v>112</v>
      </c>
    </row>
    <row r="1036" spans="1:12">
      <c r="A1036" s="294" t="s">
        <v>2287</v>
      </c>
      <c r="B1036" s="294" t="s">
        <v>1148</v>
      </c>
      <c r="C1036" s="294" t="s">
        <v>1230</v>
      </c>
      <c r="D1036" s="295" t="s">
        <v>1231</v>
      </c>
      <c r="E1036" s="296">
        <v>42736</v>
      </c>
      <c r="F1036" s="296">
        <v>43100</v>
      </c>
      <c r="G1036" s="297">
        <v>36</v>
      </c>
      <c r="H1036" s="298">
        <v>5</v>
      </c>
      <c r="I1036" s="298">
        <v>9</v>
      </c>
      <c r="J1036" s="298">
        <v>14</v>
      </c>
      <c r="K1036" s="298">
        <v>8</v>
      </c>
      <c r="L1036" s="298">
        <v>62</v>
      </c>
    </row>
    <row r="1037" spans="1:12">
      <c r="A1037" s="294" t="s">
        <v>2288</v>
      </c>
      <c r="B1037" s="294" t="s">
        <v>1148</v>
      </c>
      <c r="C1037" s="294" t="s">
        <v>1149</v>
      </c>
      <c r="D1037" s="295" t="s">
        <v>1231</v>
      </c>
      <c r="E1037" s="296">
        <v>42736</v>
      </c>
      <c r="F1037" s="296">
        <v>43100</v>
      </c>
      <c r="G1037" s="297">
        <v>58</v>
      </c>
      <c r="H1037" s="298">
        <v>8</v>
      </c>
      <c r="I1037" s="298">
        <v>14</v>
      </c>
      <c r="J1037" s="298">
        <v>23</v>
      </c>
      <c r="K1037" s="298">
        <v>13</v>
      </c>
      <c r="L1037" s="298">
        <v>203</v>
      </c>
    </row>
    <row r="1038" spans="1:12">
      <c r="A1038" s="294" t="s">
        <v>2289</v>
      </c>
      <c r="B1038" s="294" t="s">
        <v>1148</v>
      </c>
      <c r="C1038" s="294" t="s">
        <v>1150</v>
      </c>
      <c r="D1038" s="295" t="s">
        <v>1231</v>
      </c>
      <c r="E1038" s="296">
        <v>42736</v>
      </c>
      <c r="F1038" s="296">
        <v>43100</v>
      </c>
      <c r="G1038" s="297">
        <v>48</v>
      </c>
      <c r="H1038" s="298">
        <v>7</v>
      </c>
      <c r="I1038" s="298">
        <v>12</v>
      </c>
      <c r="J1038" s="298">
        <v>19</v>
      </c>
      <c r="K1038" s="298">
        <v>10</v>
      </c>
      <c r="L1038" s="298">
        <v>113</v>
      </c>
    </row>
    <row r="1039" spans="1:12">
      <c r="A1039" s="294" t="s">
        <v>2290</v>
      </c>
      <c r="B1039" s="294" t="s">
        <v>1148</v>
      </c>
      <c r="C1039" s="294" t="s">
        <v>1151</v>
      </c>
      <c r="D1039" s="295" t="s">
        <v>1231</v>
      </c>
      <c r="E1039" s="296">
        <v>42736</v>
      </c>
      <c r="F1039" s="296">
        <v>43100</v>
      </c>
      <c r="G1039" s="297">
        <v>36</v>
      </c>
      <c r="H1039" s="298">
        <v>5</v>
      </c>
      <c r="I1039" s="298">
        <v>9</v>
      </c>
      <c r="J1039" s="298">
        <v>14</v>
      </c>
      <c r="K1039" s="298">
        <v>8</v>
      </c>
      <c r="L1039" s="298">
        <v>62</v>
      </c>
    </row>
    <row r="1040" spans="1:12">
      <c r="A1040" s="294" t="s">
        <v>2291</v>
      </c>
      <c r="B1040" s="294" t="s">
        <v>1148</v>
      </c>
      <c r="C1040" s="294" t="s">
        <v>1152</v>
      </c>
      <c r="D1040" s="295" t="s">
        <v>1231</v>
      </c>
      <c r="E1040" s="296">
        <v>42736</v>
      </c>
      <c r="F1040" s="296">
        <v>43100</v>
      </c>
      <c r="G1040" s="297">
        <v>56</v>
      </c>
      <c r="H1040" s="298">
        <v>8</v>
      </c>
      <c r="I1040" s="298">
        <v>14</v>
      </c>
      <c r="J1040" s="298">
        <v>22</v>
      </c>
      <c r="K1040" s="298">
        <v>12</v>
      </c>
      <c r="L1040" s="298">
        <v>215</v>
      </c>
    </row>
    <row r="1041" spans="1:12">
      <c r="A1041" s="294" t="s">
        <v>2292</v>
      </c>
      <c r="B1041" s="294" t="s">
        <v>1148</v>
      </c>
      <c r="C1041" s="294" t="s">
        <v>1153</v>
      </c>
      <c r="D1041" s="295" t="s">
        <v>1231</v>
      </c>
      <c r="E1041" s="296">
        <v>42736</v>
      </c>
      <c r="F1041" s="296">
        <v>43100</v>
      </c>
      <c r="G1041" s="297">
        <v>68</v>
      </c>
      <c r="H1041" s="298">
        <v>10</v>
      </c>
      <c r="I1041" s="298">
        <v>17</v>
      </c>
      <c r="J1041" s="298">
        <v>27</v>
      </c>
      <c r="K1041" s="298">
        <v>14</v>
      </c>
      <c r="L1041" s="298">
        <v>250</v>
      </c>
    </row>
    <row r="1042" spans="1:12">
      <c r="A1042" s="294" t="s">
        <v>2293</v>
      </c>
      <c r="B1042" s="294" t="s">
        <v>1148</v>
      </c>
      <c r="C1042" s="294" t="s">
        <v>1154</v>
      </c>
      <c r="D1042" s="295" t="s">
        <v>1231</v>
      </c>
      <c r="E1042" s="296">
        <v>42736</v>
      </c>
      <c r="F1042" s="296">
        <v>43100</v>
      </c>
      <c r="G1042" s="297">
        <v>57</v>
      </c>
      <c r="H1042" s="298">
        <v>8</v>
      </c>
      <c r="I1042" s="298">
        <v>14</v>
      </c>
      <c r="J1042" s="298">
        <v>22</v>
      </c>
      <c r="K1042" s="298">
        <v>13</v>
      </c>
      <c r="L1042" s="298">
        <v>71</v>
      </c>
    </row>
    <row r="1043" spans="1:12">
      <c r="A1043" s="294" t="s">
        <v>2294</v>
      </c>
      <c r="B1043" s="294" t="s">
        <v>1155</v>
      </c>
      <c r="C1043" s="294" t="s">
        <v>1230</v>
      </c>
      <c r="D1043" s="295" t="s">
        <v>1231</v>
      </c>
      <c r="E1043" s="296">
        <v>42736</v>
      </c>
      <c r="F1043" s="296">
        <v>43100</v>
      </c>
      <c r="G1043" s="297">
        <v>73</v>
      </c>
      <c r="H1043" s="298">
        <v>10</v>
      </c>
      <c r="I1043" s="298">
        <v>18</v>
      </c>
      <c r="J1043" s="298">
        <v>29</v>
      </c>
      <c r="K1043" s="298">
        <v>16</v>
      </c>
      <c r="L1043" s="298">
        <v>140</v>
      </c>
    </row>
    <row r="1044" spans="1:12">
      <c r="A1044" s="294" t="s">
        <v>2295</v>
      </c>
      <c r="B1044" s="294" t="s">
        <v>1155</v>
      </c>
      <c r="C1044" s="294" t="s">
        <v>1156</v>
      </c>
      <c r="D1044" s="295" t="s">
        <v>1231</v>
      </c>
      <c r="E1044" s="296">
        <v>42736</v>
      </c>
      <c r="F1044" s="296">
        <v>43100</v>
      </c>
      <c r="G1044" s="297">
        <v>72</v>
      </c>
      <c r="H1044" s="298">
        <v>10</v>
      </c>
      <c r="I1044" s="298">
        <v>18</v>
      </c>
      <c r="J1044" s="298">
        <v>28</v>
      </c>
      <c r="K1044" s="298">
        <v>16</v>
      </c>
      <c r="L1044" s="298">
        <v>152</v>
      </c>
    </row>
    <row r="1045" spans="1:12">
      <c r="A1045" s="294" t="s">
        <v>2296</v>
      </c>
      <c r="B1045" s="294" t="s">
        <v>1155</v>
      </c>
      <c r="C1045" s="294" t="s">
        <v>1157</v>
      </c>
      <c r="D1045" s="295" t="s">
        <v>1231</v>
      </c>
      <c r="E1045" s="296">
        <v>42736</v>
      </c>
      <c r="F1045" s="296">
        <v>43100</v>
      </c>
      <c r="G1045" s="297">
        <v>99</v>
      </c>
      <c r="H1045" s="298">
        <v>14</v>
      </c>
      <c r="I1045" s="298">
        <v>24</v>
      </c>
      <c r="J1045" s="298">
        <v>39</v>
      </c>
      <c r="K1045" s="298">
        <v>22</v>
      </c>
      <c r="L1045" s="298">
        <v>243</v>
      </c>
    </row>
    <row r="1046" spans="1:12">
      <c r="A1046" s="294" t="s">
        <v>2297</v>
      </c>
      <c r="B1046" s="294" t="s">
        <v>1158</v>
      </c>
      <c r="C1046" s="294" t="s">
        <v>1230</v>
      </c>
      <c r="D1046" s="295" t="s">
        <v>1231</v>
      </c>
      <c r="E1046" s="296">
        <v>42736</v>
      </c>
      <c r="F1046" s="296">
        <v>43100</v>
      </c>
      <c r="G1046" s="297">
        <v>149</v>
      </c>
      <c r="H1046" s="298">
        <v>22</v>
      </c>
      <c r="I1046" s="298">
        <v>37</v>
      </c>
      <c r="J1046" s="298">
        <v>59</v>
      </c>
      <c r="K1046" s="298">
        <v>31</v>
      </c>
      <c r="L1046" s="298">
        <v>340</v>
      </c>
    </row>
    <row r="1047" spans="1:12">
      <c r="A1047" s="294" t="s">
        <v>2298</v>
      </c>
      <c r="B1047" s="294" t="s">
        <v>1158</v>
      </c>
      <c r="C1047" s="294" t="s">
        <v>1159</v>
      </c>
      <c r="D1047" s="295" t="s">
        <v>1231</v>
      </c>
      <c r="E1047" s="296">
        <v>42736</v>
      </c>
      <c r="F1047" s="296">
        <v>43100</v>
      </c>
      <c r="G1047" s="297">
        <v>149</v>
      </c>
      <c r="H1047" s="298">
        <v>22</v>
      </c>
      <c r="I1047" s="298">
        <v>37</v>
      </c>
      <c r="J1047" s="298">
        <v>59</v>
      </c>
      <c r="K1047" s="298">
        <v>31</v>
      </c>
      <c r="L1047" s="298">
        <v>340</v>
      </c>
    </row>
    <row r="1048" spans="1:12">
      <c r="A1048" s="294" t="s">
        <v>2299</v>
      </c>
      <c r="B1048" s="294" t="s">
        <v>1158</v>
      </c>
      <c r="C1048" s="294" t="s">
        <v>1160</v>
      </c>
      <c r="D1048" s="295" t="s">
        <v>1231</v>
      </c>
      <c r="E1048" s="296">
        <v>42736</v>
      </c>
      <c r="F1048" s="296">
        <v>43100</v>
      </c>
      <c r="G1048" s="297">
        <v>126</v>
      </c>
      <c r="H1048" s="298">
        <v>18</v>
      </c>
      <c r="I1048" s="298">
        <v>31</v>
      </c>
      <c r="J1048" s="298">
        <v>50</v>
      </c>
      <c r="K1048" s="298">
        <v>27</v>
      </c>
      <c r="L1048" s="298">
        <v>385</v>
      </c>
    </row>
    <row r="1049" spans="1:12">
      <c r="A1049" s="294" t="s">
        <v>2300</v>
      </c>
      <c r="B1049" s="294" t="s">
        <v>1161</v>
      </c>
      <c r="C1049" s="294" t="s">
        <v>1230</v>
      </c>
      <c r="D1049" s="295" t="s">
        <v>1231</v>
      </c>
      <c r="E1049" s="296">
        <v>42736</v>
      </c>
      <c r="F1049" s="296">
        <v>43100</v>
      </c>
      <c r="G1049" s="297">
        <v>93</v>
      </c>
      <c r="H1049" s="298">
        <v>13</v>
      </c>
      <c r="I1049" s="298">
        <v>23</v>
      </c>
      <c r="J1049" s="298">
        <v>37</v>
      </c>
      <c r="K1049" s="298">
        <v>20</v>
      </c>
      <c r="L1049" s="298">
        <v>207</v>
      </c>
    </row>
    <row r="1050" spans="1:12">
      <c r="A1050" s="294" t="s">
        <v>2301</v>
      </c>
      <c r="B1050" s="294" t="s">
        <v>1161</v>
      </c>
      <c r="C1050" s="294" t="s">
        <v>1162</v>
      </c>
      <c r="D1050" s="295" t="s">
        <v>1231</v>
      </c>
      <c r="E1050" s="296">
        <v>42736</v>
      </c>
      <c r="F1050" s="296">
        <v>43100</v>
      </c>
      <c r="G1050" s="297">
        <v>81</v>
      </c>
      <c r="H1050" s="298">
        <v>12</v>
      </c>
      <c r="I1050" s="298">
        <v>20</v>
      </c>
      <c r="J1050" s="298">
        <v>32</v>
      </c>
      <c r="K1050" s="298">
        <v>17</v>
      </c>
      <c r="L1050" s="298">
        <v>203</v>
      </c>
    </row>
    <row r="1051" spans="1:12">
      <c r="A1051" s="294" t="s">
        <v>2302</v>
      </c>
      <c r="B1051" s="294" t="s">
        <v>1161</v>
      </c>
      <c r="C1051" s="294" t="s">
        <v>1163</v>
      </c>
      <c r="D1051" s="295" t="s">
        <v>1231</v>
      </c>
      <c r="E1051" s="296">
        <v>42736</v>
      </c>
      <c r="F1051" s="296">
        <v>43100</v>
      </c>
      <c r="G1051" s="297">
        <v>56</v>
      </c>
      <c r="H1051" s="298">
        <v>8</v>
      </c>
      <c r="I1051" s="298">
        <v>14</v>
      </c>
      <c r="J1051" s="298">
        <v>22</v>
      </c>
      <c r="K1051" s="298">
        <v>12</v>
      </c>
      <c r="L1051" s="298">
        <v>170</v>
      </c>
    </row>
    <row r="1052" spans="1:12">
      <c r="A1052" s="294" t="s">
        <v>2303</v>
      </c>
      <c r="B1052" s="294" t="s">
        <v>1161</v>
      </c>
      <c r="C1052" s="294" t="s">
        <v>1164</v>
      </c>
      <c r="D1052" s="295" t="s">
        <v>1231</v>
      </c>
      <c r="E1052" s="296">
        <v>42736</v>
      </c>
      <c r="F1052" s="296">
        <v>43100</v>
      </c>
      <c r="G1052" s="297">
        <v>72</v>
      </c>
      <c r="H1052" s="298">
        <v>10</v>
      </c>
      <c r="I1052" s="298">
        <v>18</v>
      </c>
      <c r="J1052" s="298">
        <v>28</v>
      </c>
      <c r="K1052" s="298">
        <v>16</v>
      </c>
      <c r="L1052" s="298">
        <v>202</v>
      </c>
    </row>
    <row r="1053" spans="1:12">
      <c r="A1053" s="294" t="s">
        <v>2304</v>
      </c>
      <c r="B1053" s="294" t="s">
        <v>1161</v>
      </c>
      <c r="C1053" s="294" t="s">
        <v>2435</v>
      </c>
      <c r="D1053" s="295" t="s">
        <v>1231</v>
      </c>
      <c r="E1053" s="296">
        <v>42736</v>
      </c>
      <c r="F1053" s="296">
        <v>43100</v>
      </c>
      <c r="G1053" s="297">
        <v>107</v>
      </c>
      <c r="H1053" s="298">
        <v>16</v>
      </c>
      <c r="I1053" s="298">
        <v>26</v>
      </c>
      <c r="J1053" s="298">
        <v>42</v>
      </c>
      <c r="K1053" s="298">
        <v>23</v>
      </c>
      <c r="L1053" s="298">
        <v>273</v>
      </c>
    </row>
    <row r="1054" spans="1:12">
      <c r="A1054" s="294" t="s">
        <v>2305</v>
      </c>
      <c r="B1054" s="294" t="s">
        <v>1161</v>
      </c>
      <c r="C1054" s="294" t="s">
        <v>1165</v>
      </c>
      <c r="D1054" s="295" t="s">
        <v>1231</v>
      </c>
      <c r="E1054" s="296">
        <v>42736</v>
      </c>
      <c r="F1054" s="296">
        <v>43100</v>
      </c>
      <c r="G1054" s="297">
        <v>66</v>
      </c>
      <c r="H1054" s="298">
        <v>9</v>
      </c>
      <c r="I1054" s="298">
        <v>16</v>
      </c>
      <c r="J1054" s="298">
        <v>26</v>
      </c>
      <c r="K1054" s="298">
        <v>15</v>
      </c>
      <c r="L1054" s="298">
        <v>176</v>
      </c>
    </row>
    <row r="1055" spans="1:12">
      <c r="A1055" s="294" t="s">
        <v>2306</v>
      </c>
      <c r="B1055" s="294" t="s">
        <v>1161</v>
      </c>
      <c r="C1055" s="294" t="s">
        <v>1166</v>
      </c>
      <c r="D1055" s="295" t="s">
        <v>1231</v>
      </c>
      <c r="E1055" s="296">
        <v>42736</v>
      </c>
      <c r="F1055" s="296">
        <v>43100</v>
      </c>
      <c r="G1055" s="297">
        <v>96</v>
      </c>
      <c r="H1055" s="298">
        <v>14</v>
      </c>
      <c r="I1055" s="298">
        <v>24</v>
      </c>
      <c r="J1055" s="298">
        <v>38</v>
      </c>
      <c r="K1055" s="298">
        <v>20</v>
      </c>
      <c r="L1055" s="298">
        <v>231</v>
      </c>
    </row>
    <row r="1056" spans="1:12">
      <c r="A1056" s="294" t="s">
        <v>2307</v>
      </c>
      <c r="B1056" s="294" t="s">
        <v>1161</v>
      </c>
      <c r="C1056" s="294" t="s">
        <v>1167</v>
      </c>
      <c r="D1056" s="295" t="s">
        <v>1231</v>
      </c>
      <c r="E1056" s="296">
        <v>42736</v>
      </c>
      <c r="F1056" s="296">
        <v>43100</v>
      </c>
      <c r="G1056" s="297">
        <v>80</v>
      </c>
      <c r="H1056" s="298">
        <v>12</v>
      </c>
      <c r="I1056" s="298">
        <v>20</v>
      </c>
      <c r="J1056" s="298">
        <v>32</v>
      </c>
      <c r="K1056" s="298">
        <v>16</v>
      </c>
      <c r="L1056" s="298">
        <v>156</v>
      </c>
    </row>
    <row r="1057" spans="1:12">
      <c r="A1057" s="294" t="s">
        <v>2308</v>
      </c>
      <c r="B1057" s="294" t="s">
        <v>1161</v>
      </c>
      <c r="C1057" s="294" t="s">
        <v>1168</v>
      </c>
      <c r="D1057" s="295" t="s">
        <v>1231</v>
      </c>
      <c r="E1057" s="296">
        <v>42736</v>
      </c>
      <c r="F1057" s="296">
        <v>43100</v>
      </c>
      <c r="G1057" s="297">
        <v>141</v>
      </c>
      <c r="H1057" s="298">
        <v>21</v>
      </c>
      <c r="I1057" s="298">
        <v>35</v>
      </c>
      <c r="J1057" s="298">
        <v>56</v>
      </c>
      <c r="K1057" s="298">
        <v>29</v>
      </c>
      <c r="L1057" s="298">
        <v>308</v>
      </c>
    </row>
    <row r="1058" spans="1:12">
      <c r="A1058" s="294" t="s">
        <v>2309</v>
      </c>
      <c r="B1058" s="294" t="s">
        <v>1161</v>
      </c>
      <c r="C1058" s="294" t="s">
        <v>1169</v>
      </c>
      <c r="D1058" s="295" t="s">
        <v>1231</v>
      </c>
      <c r="E1058" s="296">
        <v>42736</v>
      </c>
      <c r="F1058" s="296">
        <v>43100</v>
      </c>
      <c r="G1058" s="297">
        <v>74</v>
      </c>
      <c r="H1058" s="298">
        <v>11</v>
      </c>
      <c r="I1058" s="298">
        <v>18</v>
      </c>
      <c r="J1058" s="298">
        <v>29</v>
      </c>
      <c r="K1058" s="298">
        <v>16</v>
      </c>
      <c r="L1058" s="298">
        <v>192</v>
      </c>
    </row>
    <row r="1059" spans="1:12">
      <c r="A1059" s="294" t="s">
        <v>1248</v>
      </c>
      <c r="B1059" s="294" t="s">
        <v>1161</v>
      </c>
      <c r="C1059" s="294" t="s">
        <v>1243</v>
      </c>
      <c r="D1059" s="295" t="s">
        <v>1231</v>
      </c>
      <c r="E1059" s="296">
        <v>42736</v>
      </c>
      <c r="F1059" s="296">
        <v>43100</v>
      </c>
      <c r="G1059" s="297">
        <v>69</v>
      </c>
      <c r="H1059" s="298">
        <v>10</v>
      </c>
      <c r="I1059" s="298">
        <v>17</v>
      </c>
      <c r="J1059" s="298">
        <v>27</v>
      </c>
      <c r="K1059" s="298">
        <v>15</v>
      </c>
      <c r="L1059" s="298">
        <v>176</v>
      </c>
    </row>
    <row r="1060" spans="1:12">
      <c r="A1060" s="294" t="s">
        <v>1249</v>
      </c>
      <c r="B1060" s="294" t="s">
        <v>1161</v>
      </c>
      <c r="C1060" s="294" t="s">
        <v>1170</v>
      </c>
      <c r="D1060" s="295" t="s">
        <v>1231</v>
      </c>
      <c r="E1060" s="296">
        <v>42736</v>
      </c>
      <c r="F1060" s="296">
        <v>43100</v>
      </c>
      <c r="G1060" s="297">
        <v>96</v>
      </c>
      <c r="H1060" s="298">
        <v>14</v>
      </c>
      <c r="I1060" s="298">
        <v>24</v>
      </c>
      <c r="J1060" s="298">
        <v>38</v>
      </c>
      <c r="K1060" s="298">
        <v>20</v>
      </c>
      <c r="L1060" s="298">
        <v>178</v>
      </c>
    </row>
    <row r="1061" spans="1:12">
      <c r="A1061" s="294" t="s">
        <v>2310</v>
      </c>
      <c r="B1061" s="294" t="s">
        <v>1161</v>
      </c>
      <c r="C1061" s="294" t="s">
        <v>1171</v>
      </c>
      <c r="D1061" s="295" t="s">
        <v>1231</v>
      </c>
      <c r="E1061" s="296">
        <v>42736</v>
      </c>
      <c r="F1061" s="296">
        <v>43100</v>
      </c>
      <c r="G1061" s="297">
        <v>69</v>
      </c>
      <c r="H1061" s="298">
        <v>10</v>
      </c>
      <c r="I1061" s="298">
        <v>17</v>
      </c>
      <c r="J1061" s="298">
        <v>27</v>
      </c>
      <c r="K1061" s="298">
        <v>15</v>
      </c>
      <c r="L1061" s="298">
        <v>170</v>
      </c>
    </row>
    <row r="1062" spans="1:12">
      <c r="A1062" s="294" t="s">
        <v>2311</v>
      </c>
      <c r="B1062" s="294" t="s">
        <v>1161</v>
      </c>
      <c r="C1062" s="294" t="s">
        <v>1172</v>
      </c>
      <c r="D1062" s="295" t="s">
        <v>1231</v>
      </c>
      <c r="E1062" s="296">
        <v>42736</v>
      </c>
      <c r="F1062" s="296">
        <v>43100</v>
      </c>
      <c r="G1062" s="297">
        <v>54</v>
      </c>
      <c r="H1062" s="298">
        <v>8</v>
      </c>
      <c r="I1062" s="298">
        <v>13</v>
      </c>
      <c r="J1062" s="298">
        <v>21</v>
      </c>
      <c r="K1062" s="298">
        <v>12</v>
      </c>
      <c r="L1062" s="298">
        <v>123</v>
      </c>
    </row>
    <row r="1063" spans="1:12">
      <c r="A1063" s="294" t="s">
        <v>2312</v>
      </c>
      <c r="B1063" s="294" t="s">
        <v>1161</v>
      </c>
      <c r="C1063" s="294" t="s">
        <v>1173</v>
      </c>
      <c r="D1063" s="295" t="s">
        <v>1231</v>
      </c>
      <c r="E1063" s="296">
        <v>42736</v>
      </c>
      <c r="F1063" s="296">
        <v>43100</v>
      </c>
      <c r="G1063" s="297">
        <v>72</v>
      </c>
      <c r="H1063" s="298">
        <v>10</v>
      </c>
      <c r="I1063" s="298">
        <v>18</v>
      </c>
      <c r="J1063" s="298">
        <v>28</v>
      </c>
      <c r="K1063" s="298">
        <v>16</v>
      </c>
      <c r="L1063" s="298">
        <v>158</v>
      </c>
    </row>
    <row r="1064" spans="1:12">
      <c r="A1064" s="294" t="s">
        <v>2313</v>
      </c>
      <c r="B1064" s="294" t="s">
        <v>1161</v>
      </c>
      <c r="C1064" s="294" t="s">
        <v>1174</v>
      </c>
      <c r="D1064" s="295" t="s">
        <v>1231</v>
      </c>
      <c r="E1064" s="296">
        <v>42736</v>
      </c>
      <c r="F1064" s="296">
        <v>43100</v>
      </c>
      <c r="G1064" s="297">
        <v>96</v>
      </c>
      <c r="H1064" s="298">
        <v>14</v>
      </c>
      <c r="I1064" s="298">
        <v>24</v>
      </c>
      <c r="J1064" s="298">
        <v>38</v>
      </c>
      <c r="K1064" s="298">
        <v>20</v>
      </c>
      <c r="L1064" s="298">
        <v>178</v>
      </c>
    </row>
    <row r="1065" spans="1:12">
      <c r="A1065" s="294" t="s">
        <v>2314</v>
      </c>
      <c r="B1065" s="294" t="s">
        <v>1161</v>
      </c>
      <c r="C1065" s="294" t="s">
        <v>1175</v>
      </c>
      <c r="D1065" s="295" t="s">
        <v>1231</v>
      </c>
      <c r="E1065" s="296">
        <v>42736</v>
      </c>
      <c r="F1065" s="296">
        <v>43100</v>
      </c>
      <c r="G1065" s="297">
        <v>101</v>
      </c>
      <c r="H1065" s="298">
        <v>15</v>
      </c>
      <c r="I1065" s="298">
        <v>25</v>
      </c>
      <c r="J1065" s="298">
        <v>40</v>
      </c>
      <c r="K1065" s="298">
        <v>21</v>
      </c>
      <c r="L1065" s="298">
        <v>229</v>
      </c>
    </row>
    <row r="1066" spans="1:12">
      <c r="A1066" s="294" t="s">
        <v>2315</v>
      </c>
      <c r="B1066" s="294" t="s">
        <v>1161</v>
      </c>
      <c r="C1066" s="294" t="s">
        <v>1176</v>
      </c>
      <c r="D1066" s="295" t="s">
        <v>1231</v>
      </c>
      <c r="E1066" s="296">
        <v>42736</v>
      </c>
      <c r="F1066" s="296">
        <v>43100</v>
      </c>
      <c r="G1066" s="297">
        <v>141</v>
      </c>
      <c r="H1066" s="298">
        <v>21</v>
      </c>
      <c r="I1066" s="298">
        <v>35</v>
      </c>
      <c r="J1066" s="298">
        <v>56</v>
      </c>
      <c r="K1066" s="298">
        <v>29</v>
      </c>
      <c r="L1066" s="298">
        <v>308</v>
      </c>
    </row>
    <row r="1067" spans="1:12">
      <c r="A1067" s="294" t="s">
        <v>2316</v>
      </c>
      <c r="B1067" s="294" t="s">
        <v>1161</v>
      </c>
      <c r="C1067" s="294" t="s">
        <v>1177</v>
      </c>
      <c r="D1067" s="295" t="s">
        <v>1231</v>
      </c>
      <c r="E1067" s="296">
        <v>42736</v>
      </c>
      <c r="F1067" s="296">
        <v>43100</v>
      </c>
      <c r="G1067" s="297">
        <v>78</v>
      </c>
      <c r="H1067" s="298">
        <v>11</v>
      </c>
      <c r="I1067" s="298">
        <v>19</v>
      </c>
      <c r="J1067" s="298">
        <v>31</v>
      </c>
      <c r="K1067" s="298">
        <v>17</v>
      </c>
      <c r="L1067" s="298">
        <v>148</v>
      </c>
    </row>
    <row r="1068" spans="1:12">
      <c r="A1068" s="294" t="s">
        <v>2317</v>
      </c>
      <c r="B1068" s="294" t="s">
        <v>1161</v>
      </c>
      <c r="C1068" s="294" t="s">
        <v>1178</v>
      </c>
      <c r="D1068" s="295" t="s">
        <v>1231</v>
      </c>
      <c r="E1068" s="296">
        <v>42736</v>
      </c>
      <c r="F1068" s="296">
        <v>43100</v>
      </c>
      <c r="G1068" s="297">
        <v>98</v>
      </c>
      <c r="H1068" s="298">
        <v>14</v>
      </c>
      <c r="I1068" s="298">
        <v>24</v>
      </c>
      <c r="J1068" s="298">
        <v>39</v>
      </c>
      <c r="K1068" s="298">
        <v>21</v>
      </c>
      <c r="L1068" s="298">
        <v>248</v>
      </c>
    </row>
    <row r="1069" spans="1:12">
      <c r="A1069" s="294" t="s">
        <v>2318</v>
      </c>
      <c r="B1069" s="294" t="s">
        <v>1161</v>
      </c>
      <c r="C1069" s="294" t="s">
        <v>1179</v>
      </c>
      <c r="D1069" s="295" t="s">
        <v>1231</v>
      </c>
      <c r="E1069" s="296">
        <v>42736</v>
      </c>
      <c r="F1069" s="296">
        <v>43100</v>
      </c>
      <c r="G1069" s="297">
        <v>54</v>
      </c>
      <c r="H1069" s="298">
        <v>8</v>
      </c>
      <c r="I1069" s="298">
        <v>13</v>
      </c>
      <c r="J1069" s="298">
        <v>21</v>
      </c>
      <c r="K1069" s="298">
        <v>12</v>
      </c>
      <c r="L1069" s="298">
        <v>123</v>
      </c>
    </row>
    <row r="1070" spans="1:12">
      <c r="A1070" s="294" t="s">
        <v>2319</v>
      </c>
      <c r="B1070" s="294" t="s">
        <v>1161</v>
      </c>
      <c r="C1070" s="294" t="s">
        <v>1180</v>
      </c>
      <c r="D1070" s="295" t="s">
        <v>1231</v>
      </c>
      <c r="E1070" s="296">
        <v>42736</v>
      </c>
      <c r="F1070" s="296">
        <v>43100</v>
      </c>
      <c r="G1070" s="297">
        <v>119</v>
      </c>
      <c r="H1070" s="298">
        <v>17</v>
      </c>
      <c r="I1070" s="298">
        <v>29</v>
      </c>
      <c r="J1070" s="298">
        <v>47</v>
      </c>
      <c r="K1070" s="298">
        <v>26</v>
      </c>
      <c r="L1070" s="298">
        <v>273</v>
      </c>
    </row>
    <row r="1071" spans="1:12">
      <c r="A1071" s="294" t="s">
        <v>2320</v>
      </c>
      <c r="B1071" s="294" t="s">
        <v>1161</v>
      </c>
      <c r="C1071" s="294" t="s">
        <v>1181</v>
      </c>
      <c r="D1071" s="295" t="s">
        <v>1231</v>
      </c>
      <c r="E1071" s="296">
        <v>42736</v>
      </c>
      <c r="F1071" s="296">
        <v>43100</v>
      </c>
      <c r="G1071" s="297">
        <v>96</v>
      </c>
      <c r="H1071" s="298">
        <v>14</v>
      </c>
      <c r="I1071" s="298">
        <v>24</v>
      </c>
      <c r="J1071" s="298">
        <v>38</v>
      </c>
      <c r="K1071" s="298">
        <v>20</v>
      </c>
      <c r="L1071" s="298">
        <v>231</v>
      </c>
    </row>
    <row r="1072" spans="1:12">
      <c r="A1072" s="294" t="s">
        <v>2321</v>
      </c>
      <c r="B1072" s="294" t="s">
        <v>1182</v>
      </c>
      <c r="C1072" s="294" t="s">
        <v>1230</v>
      </c>
      <c r="D1072" s="295" t="s">
        <v>1231</v>
      </c>
      <c r="E1072" s="296">
        <v>42736</v>
      </c>
      <c r="F1072" s="296">
        <v>43100</v>
      </c>
      <c r="G1072" s="297">
        <v>69</v>
      </c>
      <c r="H1072" s="298">
        <v>10</v>
      </c>
      <c r="I1072" s="298">
        <v>17</v>
      </c>
      <c r="J1072" s="298">
        <v>27</v>
      </c>
      <c r="K1072" s="298">
        <v>15</v>
      </c>
      <c r="L1072" s="298">
        <v>160</v>
      </c>
    </row>
    <row r="1073" spans="1:12">
      <c r="A1073" s="294" t="s">
        <v>2322</v>
      </c>
      <c r="B1073" s="294" t="s">
        <v>1182</v>
      </c>
      <c r="C1073" s="294" t="s">
        <v>1183</v>
      </c>
      <c r="D1073" s="295" t="s">
        <v>1231</v>
      </c>
      <c r="E1073" s="296">
        <v>42736</v>
      </c>
      <c r="F1073" s="296">
        <v>43100</v>
      </c>
      <c r="G1073" s="297">
        <v>60</v>
      </c>
      <c r="H1073" s="298">
        <v>9</v>
      </c>
      <c r="I1073" s="298">
        <v>15</v>
      </c>
      <c r="J1073" s="298">
        <v>24</v>
      </c>
      <c r="K1073" s="298">
        <v>12</v>
      </c>
      <c r="L1073" s="298">
        <v>186</v>
      </c>
    </row>
    <row r="1074" spans="1:12">
      <c r="A1074" s="294" t="s">
        <v>2323</v>
      </c>
      <c r="B1074" s="294" t="s">
        <v>1182</v>
      </c>
      <c r="C1074" s="294" t="s">
        <v>1184</v>
      </c>
      <c r="D1074" s="295" t="s">
        <v>1231</v>
      </c>
      <c r="E1074" s="296">
        <v>42736</v>
      </c>
      <c r="F1074" s="296">
        <v>43100</v>
      </c>
      <c r="G1074" s="297">
        <v>69</v>
      </c>
      <c r="H1074" s="298">
        <v>10</v>
      </c>
      <c r="I1074" s="298">
        <v>17</v>
      </c>
      <c r="J1074" s="298">
        <v>27</v>
      </c>
      <c r="K1074" s="298">
        <v>15</v>
      </c>
      <c r="L1074" s="298">
        <v>160</v>
      </c>
    </row>
    <row r="1075" spans="1:12">
      <c r="A1075" s="294" t="s">
        <v>2324</v>
      </c>
      <c r="B1075" s="294" t="s">
        <v>1182</v>
      </c>
      <c r="C1075" s="294" t="s">
        <v>1185</v>
      </c>
      <c r="D1075" s="295" t="s">
        <v>1231</v>
      </c>
      <c r="E1075" s="296">
        <v>42810</v>
      </c>
      <c r="F1075" s="296">
        <v>43083</v>
      </c>
      <c r="G1075" s="297">
        <v>91</v>
      </c>
      <c r="H1075" s="298">
        <v>13</v>
      </c>
      <c r="I1075" s="298">
        <v>22</v>
      </c>
      <c r="J1075" s="298">
        <v>36</v>
      </c>
      <c r="K1075" s="298">
        <v>20</v>
      </c>
      <c r="L1075" s="298">
        <v>220</v>
      </c>
    </row>
    <row r="1076" spans="1:12">
      <c r="A1076" s="294" t="s">
        <v>2325</v>
      </c>
      <c r="B1076" s="294" t="s">
        <v>1182</v>
      </c>
      <c r="C1076" s="294" t="s">
        <v>1185</v>
      </c>
      <c r="D1076" s="295" t="s">
        <v>1232</v>
      </c>
      <c r="E1076" s="296">
        <v>43084</v>
      </c>
      <c r="F1076" s="296">
        <v>42809</v>
      </c>
      <c r="G1076" s="297">
        <v>94</v>
      </c>
      <c r="H1076" s="298">
        <v>14</v>
      </c>
      <c r="I1076" s="298">
        <v>23</v>
      </c>
      <c r="J1076" s="298">
        <v>37</v>
      </c>
      <c r="K1076" s="298">
        <v>20</v>
      </c>
      <c r="L1076" s="298">
        <v>264</v>
      </c>
    </row>
    <row r="1077" spans="1:12">
      <c r="A1077" s="294" t="s">
        <v>2326</v>
      </c>
      <c r="B1077" s="294" t="s">
        <v>1186</v>
      </c>
      <c r="C1077" s="294" t="s">
        <v>1230</v>
      </c>
      <c r="D1077" s="295" t="s">
        <v>1231</v>
      </c>
      <c r="E1077" s="296">
        <v>42736</v>
      </c>
      <c r="F1077" s="296">
        <v>43100</v>
      </c>
      <c r="G1077" s="297">
        <v>47</v>
      </c>
      <c r="H1077" s="298">
        <v>7</v>
      </c>
      <c r="I1077" s="298">
        <v>11</v>
      </c>
      <c r="J1077" s="298">
        <v>18</v>
      </c>
      <c r="K1077" s="298">
        <v>11</v>
      </c>
      <c r="L1077" s="298">
        <v>80</v>
      </c>
    </row>
    <row r="1078" spans="1:12">
      <c r="A1078" s="294" t="s">
        <v>2327</v>
      </c>
      <c r="B1078" s="294" t="s">
        <v>1186</v>
      </c>
      <c r="C1078" s="294" t="s">
        <v>1187</v>
      </c>
      <c r="D1078" s="295" t="s">
        <v>1231</v>
      </c>
      <c r="E1078" s="296">
        <v>42736</v>
      </c>
      <c r="F1078" s="296">
        <v>43100</v>
      </c>
      <c r="G1078" s="297">
        <v>75</v>
      </c>
      <c r="H1078" s="298">
        <v>11</v>
      </c>
      <c r="I1078" s="298">
        <v>18</v>
      </c>
      <c r="J1078" s="298">
        <v>30</v>
      </c>
      <c r="K1078" s="298">
        <v>16</v>
      </c>
      <c r="L1078" s="298">
        <v>180</v>
      </c>
    </row>
    <row r="1079" spans="1:12">
      <c r="A1079" s="294" t="s">
        <v>2328</v>
      </c>
      <c r="B1079" s="294" t="s">
        <v>1188</v>
      </c>
      <c r="C1079" s="294" t="s">
        <v>1230</v>
      </c>
      <c r="D1079" s="295" t="s">
        <v>1231</v>
      </c>
      <c r="E1079" s="296">
        <v>42736</v>
      </c>
      <c r="F1079" s="296">
        <v>43100</v>
      </c>
      <c r="G1079" s="297">
        <v>10</v>
      </c>
      <c r="H1079" s="298">
        <v>1</v>
      </c>
      <c r="I1079" s="298">
        <v>2</v>
      </c>
      <c r="J1079" s="298">
        <v>4</v>
      </c>
      <c r="K1079" s="298">
        <v>3</v>
      </c>
      <c r="L1079" s="298">
        <v>20</v>
      </c>
    </row>
    <row r="1080" spans="1:12">
      <c r="A1080" s="294" t="s">
        <v>2329</v>
      </c>
      <c r="B1080" s="294" t="s">
        <v>1188</v>
      </c>
      <c r="C1080" s="294" t="s">
        <v>1189</v>
      </c>
      <c r="D1080" s="295" t="s">
        <v>1231</v>
      </c>
      <c r="E1080" s="296">
        <v>42736</v>
      </c>
      <c r="F1080" s="296">
        <v>43100</v>
      </c>
      <c r="G1080" s="297">
        <v>90</v>
      </c>
      <c r="H1080" s="298">
        <v>13</v>
      </c>
      <c r="I1080" s="298">
        <v>22</v>
      </c>
      <c r="J1080" s="298">
        <v>36</v>
      </c>
      <c r="K1080" s="298">
        <v>19</v>
      </c>
      <c r="L1080" s="298">
        <v>176</v>
      </c>
    </row>
    <row r="1081" spans="1:12">
      <c r="A1081" s="294" t="s">
        <v>2330</v>
      </c>
      <c r="B1081" s="294" t="s">
        <v>1188</v>
      </c>
      <c r="C1081" s="294" t="s">
        <v>1190</v>
      </c>
      <c r="D1081" s="295" t="s">
        <v>1231</v>
      </c>
      <c r="E1081" s="296">
        <v>42736</v>
      </c>
      <c r="F1081" s="296">
        <v>43100</v>
      </c>
      <c r="G1081" s="297">
        <v>78</v>
      </c>
      <c r="H1081" s="298">
        <v>11</v>
      </c>
      <c r="I1081" s="298">
        <v>19</v>
      </c>
      <c r="J1081" s="298">
        <v>31</v>
      </c>
      <c r="K1081" s="298">
        <v>17</v>
      </c>
      <c r="L1081" s="298">
        <v>190</v>
      </c>
    </row>
    <row r="1082" spans="1:12">
      <c r="A1082" s="294" t="s">
        <v>2331</v>
      </c>
      <c r="B1082" s="294" t="s">
        <v>1188</v>
      </c>
      <c r="C1082" s="294" t="s">
        <v>1191</v>
      </c>
      <c r="D1082" s="295" t="s">
        <v>1231</v>
      </c>
      <c r="E1082" s="296">
        <v>42736</v>
      </c>
      <c r="F1082" s="296">
        <v>43100</v>
      </c>
      <c r="G1082" s="297">
        <v>84</v>
      </c>
      <c r="H1082" s="298">
        <v>12</v>
      </c>
      <c r="I1082" s="298">
        <v>21</v>
      </c>
      <c r="J1082" s="298">
        <v>33</v>
      </c>
      <c r="K1082" s="298">
        <v>18</v>
      </c>
      <c r="L1082" s="298">
        <v>267</v>
      </c>
    </row>
    <row r="1083" spans="1:12">
      <c r="A1083" s="294" t="s">
        <v>2332</v>
      </c>
      <c r="B1083" s="294" t="s">
        <v>1192</v>
      </c>
      <c r="C1083" s="294" t="s">
        <v>1230</v>
      </c>
      <c r="D1083" s="295" t="s">
        <v>1231</v>
      </c>
      <c r="E1083" s="296">
        <v>42736</v>
      </c>
      <c r="F1083" s="296">
        <v>43100</v>
      </c>
      <c r="G1083" s="297">
        <v>155</v>
      </c>
      <c r="H1083" s="298">
        <v>23</v>
      </c>
      <c r="I1083" s="298">
        <v>38</v>
      </c>
      <c r="J1083" s="298">
        <v>62</v>
      </c>
      <c r="K1083" s="298">
        <v>32</v>
      </c>
      <c r="L1083" s="298">
        <v>278</v>
      </c>
    </row>
    <row r="1084" spans="1:12">
      <c r="A1084" s="294" t="s">
        <v>2333</v>
      </c>
      <c r="B1084" s="294" t="s">
        <v>1192</v>
      </c>
      <c r="C1084" s="294" t="s">
        <v>1193</v>
      </c>
      <c r="D1084" s="295" t="s">
        <v>1231</v>
      </c>
      <c r="E1084" s="296">
        <v>42736</v>
      </c>
      <c r="F1084" s="296">
        <v>43100</v>
      </c>
      <c r="G1084" s="297">
        <v>225</v>
      </c>
      <c r="H1084" s="298">
        <v>33</v>
      </c>
      <c r="I1084" s="298">
        <v>56</v>
      </c>
      <c r="J1084" s="298">
        <v>90</v>
      </c>
      <c r="K1084" s="298">
        <v>46</v>
      </c>
      <c r="L1084" s="298">
        <v>263</v>
      </c>
    </row>
    <row r="1085" spans="1:12">
      <c r="A1085" s="294" t="s">
        <v>2334</v>
      </c>
      <c r="B1085" s="294" t="s">
        <v>1192</v>
      </c>
      <c r="C1085" s="294" t="s">
        <v>1194</v>
      </c>
      <c r="D1085" s="295" t="s">
        <v>1231</v>
      </c>
      <c r="E1085" s="296">
        <v>42736</v>
      </c>
      <c r="F1085" s="296">
        <v>43100</v>
      </c>
      <c r="G1085" s="297">
        <v>196</v>
      </c>
      <c r="H1085" s="298">
        <v>29</v>
      </c>
      <c r="I1085" s="298">
        <v>49</v>
      </c>
      <c r="J1085" s="298">
        <v>78</v>
      </c>
      <c r="K1085" s="298">
        <v>40</v>
      </c>
      <c r="L1085" s="298">
        <v>314</v>
      </c>
    </row>
    <row r="1086" spans="1:12">
      <c r="A1086" s="294" t="s">
        <v>2335</v>
      </c>
      <c r="B1086" s="294" t="s">
        <v>1192</v>
      </c>
      <c r="C1086" s="294" t="s">
        <v>1195</v>
      </c>
      <c r="D1086" s="295" t="s">
        <v>1231</v>
      </c>
      <c r="E1086" s="296">
        <v>42736</v>
      </c>
      <c r="F1086" s="296">
        <v>43100</v>
      </c>
      <c r="G1086" s="297">
        <v>216</v>
      </c>
      <c r="H1086" s="298">
        <v>32</v>
      </c>
      <c r="I1086" s="298">
        <v>54</v>
      </c>
      <c r="J1086" s="298">
        <v>86</v>
      </c>
      <c r="K1086" s="298">
        <v>44</v>
      </c>
      <c r="L1086" s="298">
        <v>276</v>
      </c>
    </row>
    <row r="1087" spans="1:12">
      <c r="A1087" s="294" t="s">
        <v>2336</v>
      </c>
      <c r="B1087" s="294" t="s">
        <v>1192</v>
      </c>
      <c r="C1087" s="294" t="s">
        <v>1196</v>
      </c>
      <c r="D1087" s="295" t="s">
        <v>1231</v>
      </c>
      <c r="E1087" s="296">
        <v>42736</v>
      </c>
      <c r="F1087" s="296">
        <v>43100</v>
      </c>
      <c r="G1087" s="297">
        <v>211</v>
      </c>
      <c r="H1087" s="298">
        <v>31</v>
      </c>
      <c r="I1087" s="298">
        <v>52</v>
      </c>
      <c r="J1087" s="298">
        <v>84</v>
      </c>
      <c r="K1087" s="298">
        <v>44</v>
      </c>
      <c r="L1087" s="298">
        <v>266</v>
      </c>
    </row>
    <row r="1088" spans="1:12">
      <c r="A1088" s="294" t="s">
        <v>2337</v>
      </c>
      <c r="B1088" s="294" t="s">
        <v>1192</v>
      </c>
      <c r="C1088" s="294" t="s">
        <v>1197</v>
      </c>
      <c r="D1088" s="295" t="s">
        <v>1231</v>
      </c>
      <c r="E1088" s="296">
        <v>42736</v>
      </c>
      <c r="F1088" s="296">
        <v>43100</v>
      </c>
      <c r="G1088" s="297">
        <v>155</v>
      </c>
      <c r="H1088" s="298">
        <v>23</v>
      </c>
      <c r="I1088" s="298">
        <v>38</v>
      </c>
      <c r="J1088" s="298">
        <v>62</v>
      </c>
      <c r="K1088" s="298">
        <v>32</v>
      </c>
      <c r="L1088" s="298">
        <v>278</v>
      </c>
    </row>
    <row r="1089" spans="1:12">
      <c r="A1089" s="294" t="s">
        <v>2338</v>
      </c>
      <c r="B1089" s="294" t="s">
        <v>1192</v>
      </c>
      <c r="C1089" s="294" t="s">
        <v>1198</v>
      </c>
      <c r="D1089" s="295" t="s">
        <v>1231</v>
      </c>
      <c r="E1089" s="296">
        <v>42736</v>
      </c>
      <c r="F1089" s="296">
        <v>43100</v>
      </c>
      <c r="G1089" s="297">
        <v>161</v>
      </c>
      <c r="H1089" s="298">
        <v>24</v>
      </c>
      <c r="I1089" s="298">
        <v>40</v>
      </c>
      <c r="J1089" s="298">
        <v>64</v>
      </c>
      <c r="K1089" s="298">
        <v>33</v>
      </c>
      <c r="L1089" s="298">
        <v>285</v>
      </c>
    </row>
    <row r="1090" spans="1:12">
      <c r="A1090" s="294" t="s">
        <v>2339</v>
      </c>
      <c r="B1090" s="294" t="s">
        <v>1192</v>
      </c>
      <c r="C1090" s="294" t="s">
        <v>1199</v>
      </c>
      <c r="D1090" s="295" t="s">
        <v>1231</v>
      </c>
      <c r="E1090" s="296">
        <v>42736</v>
      </c>
      <c r="F1090" s="296">
        <v>43100</v>
      </c>
      <c r="G1090" s="297">
        <v>174</v>
      </c>
      <c r="H1090" s="298">
        <v>26</v>
      </c>
      <c r="I1090" s="298">
        <v>43</v>
      </c>
      <c r="J1090" s="298">
        <v>69</v>
      </c>
      <c r="K1090" s="298">
        <v>36</v>
      </c>
      <c r="L1090" s="298">
        <v>241</v>
      </c>
    </row>
    <row r="1091" spans="1:12">
      <c r="A1091" s="294" t="s">
        <v>2340</v>
      </c>
      <c r="B1091" s="294" t="s">
        <v>1192</v>
      </c>
      <c r="C1091" s="294" t="s">
        <v>1200</v>
      </c>
      <c r="D1091" s="295" t="s">
        <v>1231</v>
      </c>
      <c r="E1091" s="296">
        <v>42736</v>
      </c>
      <c r="F1091" s="296">
        <v>43100</v>
      </c>
      <c r="G1091" s="297">
        <v>201</v>
      </c>
      <c r="H1091" s="298">
        <v>30</v>
      </c>
      <c r="I1091" s="298">
        <v>50</v>
      </c>
      <c r="J1091" s="298">
        <v>80</v>
      </c>
      <c r="K1091" s="298">
        <v>41</v>
      </c>
      <c r="L1091" s="298">
        <v>278</v>
      </c>
    </row>
    <row r="1092" spans="1:12">
      <c r="A1092" s="294" t="s">
        <v>2341</v>
      </c>
      <c r="B1092" s="294" t="s">
        <v>1192</v>
      </c>
      <c r="C1092" s="294" t="s">
        <v>1048</v>
      </c>
      <c r="D1092" s="295" t="s">
        <v>1231</v>
      </c>
      <c r="E1092" s="296">
        <v>42736</v>
      </c>
      <c r="F1092" s="296">
        <v>43100</v>
      </c>
      <c r="G1092" s="297">
        <v>192</v>
      </c>
      <c r="H1092" s="298">
        <v>28</v>
      </c>
      <c r="I1092" s="298">
        <v>48</v>
      </c>
      <c r="J1092" s="298">
        <v>76</v>
      </c>
      <c r="K1092" s="298">
        <v>40</v>
      </c>
      <c r="L1092" s="298">
        <v>249</v>
      </c>
    </row>
    <row r="1093" spans="1:12">
      <c r="A1093" s="294" t="s">
        <v>2342</v>
      </c>
      <c r="B1093" s="294" t="s">
        <v>1201</v>
      </c>
      <c r="C1093" s="294" t="s">
        <v>1230</v>
      </c>
      <c r="D1093" s="295" t="s">
        <v>1231</v>
      </c>
      <c r="E1093" s="296">
        <v>42736</v>
      </c>
      <c r="F1093" s="296">
        <v>43100</v>
      </c>
      <c r="G1093" s="297">
        <v>64</v>
      </c>
      <c r="H1093" s="298">
        <v>9</v>
      </c>
      <c r="I1093" s="298">
        <v>16</v>
      </c>
      <c r="J1093" s="298">
        <v>25</v>
      </c>
      <c r="K1093" s="298">
        <v>14</v>
      </c>
      <c r="L1093" s="298">
        <v>122</v>
      </c>
    </row>
    <row r="1094" spans="1:12">
      <c r="A1094" s="294" t="s">
        <v>2343</v>
      </c>
      <c r="B1094" s="294" t="s">
        <v>1201</v>
      </c>
      <c r="C1094" s="294" t="s">
        <v>1202</v>
      </c>
      <c r="D1094" s="295" t="s">
        <v>1231</v>
      </c>
      <c r="E1094" s="296">
        <v>42736</v>
      </c>
      <c r="F1094" s="296">
        <v>43100</v>
      </c>
      <c r="G1094" s="297">
        <v>68</v>
      </c>
      <c r="H1094" s="298">
        <v>10</v>
      </c>
      <c r="I1094" s="298">
        <v>17</v>
      </c>
      <c r="J1094" s="298">
        <v>27</v>
      </c>
      <c r="K1094" s="298">
        <v>14</v>
      </c>
      <c r="L1094" s="298">
        <v>154</v>
      </c>
    </row>
    <row r="1095" spans="1:12">
      <c r="A1095" s="294" t="s">
        <v>2344</v>
      </c>
      <c r="B1095" s="294" t="s">
        <v>1201</v>
      </c>
      <c r="C1095" s="294" t="s">
        <v>1203</v>
      </c>
      <c r="D1095" s="295" t="s">
        <v>1231</v>
      </c>
      <c r="E1095" s="296">
        <v>42736</v>
      </c>
      <c r="F1095" s="296">
        <v>43100</v>
      </c>
      <c r="G1095" s="297">
        <v>74</v>
      </c>
      <c r="H1095" s="298">
        <v>11</v>
      </c>
      <c r="I1095" s="298">
        <v>18</v>
      </c>
      <c r="J1095" s="298">
        <v>29</v>
      </c>
      <c r="K1095" s="298">
        <v>16</v>
      </c>
      <c r="L1095" s="298">
        <v>143</v>
      </c>
    </row>
    <row r="1096" spans="1:12">
      <c r="A1096" s="294" t="s">
        <v>2345</v>
      </c>
      <c r="B1096" s="294" t="s">
        <v>1201</v>
      </c>
      <c r="C1096" s="294" t="s">
        <v>1204</v>
      </c>
      <c r="D1096" s="295" t="s">
        <v>1231</v>
      </c>
      <c r="E1096" s="296">
        <v>42736</v>
      </c>
      <c r="F1096" s="296">
        <v>43100</v>
      </c>
      <c r="G1096" s="297">
        <v>74</v>
      </c>
      <c r="H1096" s="298">
        <v>11</v>
      </c>
      <c r="I1096" s="298">
        <v>18</v>
      </c>
      <c r="J1096" s="298">
        <v>29</v>
      </c>
      <c r="K1096" s="298">
        <v>16</v>
      </c>
      <c r="L1096" s="298">
        <v>180</v>
      </c>
    </row>
    <row r="1097" spans="1:12">
      <c r="A1097" s="294" t="s">
        <v>2346</v>
      </c>
      <c r="B1097" s="294" t="s">
        <v>1201</v>
      </c>
      <c r="C1097" s="294" t="s">
        <v>1205</v>
      </c>
      <c r="D1097" s="295" t="s">
        <v>1231</v>
      </c>
      <c r="E1097" s="296">
        <v>42736</v>
      </c>
      <c r="F1097" s="296">
        <v>43100</v>
      </c>
      <c r="G1097" s="297">
        <v>65</v>
      </c>
      <c r="H1097" s="298">
        <v>9</v>
      </c>
      <c r="I1097" s="298">
        <v>16</v>
      </c>
      <c r="J1097" s="298">
        <v>26</v>
      </c>
      <c r="K1097" s="298">
        <v>14</v>
      </c>
      <c r="L1097" s="298">
        <v>220</v>
      </c>
    </row>
    <row r="1098" spans="1:12">
      <c r="A1098" s="294" t="s">
        <v>2347</v>
      </c>
      <c r="B1098" s="294" t="s">
        <v>1206</v>
      </c>
      <c r="C1098" s="294" t="s">
        <v>1207</v>
      </c>
      <c r="D1098" s="295" t="s">
        <v>1231</v>
      </c>
      <c r="E1098" s="296">
        <v>42840</v>
      </c>
      <c r="F1098" s="296">
        <v>43083</v>
      </c>
      <c r="G1098" s="297">
        <v>75</v>
      </c>
      <c r="H1098" s="298">
        <v>11</v>
      </c>
      <c r="I1098" s="298">
        <v>18</v>
      </c>
      <c r="J1098" s="298">
        <v>30</v>
      </c>
      <c r="K1098" s="298">
        <v>16</v>
      </c>
      <c r="L1098" s="298">
        <v>138</v>
      </c>
    </row>
    <row r="1099" spans="1:12">
      <c r="A1099" s="294" t="s">
        <v>2348</v>
      </c>
      <c r="B1099" s="294" t="s">
        <v>1206</v>
      </c>
      <c r="C1099" s="294" t="s">
        <v>1207</v>
      </c>
      <c r="D1099" s="295" t="s">
        <v>1232</v>
      </c>
      <c r="E1099" s="296">
        <v>43084</v>
      </c>
      <c r="F1099" s="296">
        <v>42839</v>
      </c>
      <c r="G1099" s="297">
        <v>79</v>
      </c>
      <c r="H1099" s="298">
        <v>11</v>
      </c>
      <c r="I1099" s="298">
        <v>19</v>
      </c>
      <c r="J1099" s="298">
        <v>31</v>
      </c>
      <c r="K1099" s="298">
        <v>18</v>
      </c>
      <c r="L1099" s="298">
        <v>192</v>
      </c>
    </row>
    <row r="1100" spans="1:12">
      <c r="A1100" s="294" t="s">
        <v>2349</v>
      </c>
      <c r="B1100" s="294" t="s">
        <v>1208</v>
      </c>
      <c r="C1100" s="294" t="s">
        <v>1209</v>
      </c>
      <c r="D1100" s="295" t="s">
        <v>1231</v>
      </c>
      <c r="E1100" s="296">
        <v>42736</v>
      </c>
      <c r="F1100" s="296">
        <v>43100</v>
      </c>
      <c r="G1100" s="297">
        <v>48</v>
      </c>
      <c r="H1100" s="298">
        <v>7</v>
      </c>
      <c r="I1100" s="298">
        <v>12</v>
      </c>
      <c r="J1100" s="298">
        <v>19</v>
      </c>
      <c r="K1100" s="298">
        <v>10</v>
      </c>
      <c r="L1100" s="298">
        <v>73</v>
      </c>
    </row>
    <row r="1101" spans="1:12">
      <c r="A1101" s="294" t="s">
        <v>2350</v>
      </c>
      <c r="B1101" s="294" t="s">
        <v>1210</v>
      </c>
      <c r="C1101" s="294" t="s">
        <v>1230</v>
      </c>
      <c r="D1101" s="295" t="s">
        <v>1231</v>
      </c>
      <c r="E1101" s="296">
        <v>42736</v>
      </c>
      <c r="F1101" s="296">
        <v>43100</v>
      </c>
      <c r="G1101" s="297">
        <v>49</v>
      </c>
      <c r="H1101" s="298">
        <v>7</v>
      </c>
      <c r="I1101" s="298">
        <v>12</v>
      </c>
      <c r="J1101" s="298">
        <v>19</v>
      </c>
      <c r="K1101" s="298">
        <v>11</v>
      </c>
      <c r="L1101" s="298">
        <v>108</v>
      </c>
    </row>
    <row r="1102" spans="1:12">
      <c r="A1102" s="294" t="s">
        <v>2351</v>
      </c>
      <c r="B1102" s="294" t="s">
        <v>1210</v>
      </c>
      <c r="C1102" s="294" t="s">
        <v>1211</v>
      </c>
      <c r="D1102" s="295" t="s">
        <v>1231</v>
      </c>
      <c r="E1102" s="296">
        <v>42736</v>
      </c>
      <c r="F1102" s="296">
        <v>43100</v>
      </c>
      <c r="G1102" s="297">
        <v>44</v>
      </c>
      <c r="H1102" s="298">
        <v>6</v>
      </c>
      <c r="I1102" s="298">
        <v>11</v>
      </c>
      <c r="J1102" s="298">
        <v>17</v>
      </c>
      <c r="K1102" s="298">
        <v>10</v>
      </c>
      <c r="L1102" s="298">
        <v>164</v>
      </c>
    </row>
    <row r="1103" spans="1:12">
      <c r="A1103" s="294" t="s">
        <v>2352</v>
      </c>
      <c r="B1103" s="294" t="s">
        <v>1210</v>
      </c>
      <c r="C1103" s="294" t="s">
        <v>1212</v>
      </c>
      <c r="D1103" s="295" t="s">
        <v>1231</v>
      </c>
      <c r="E1103" s="296">
        <v>42736</v>
      </c>
      <c r="F1103" s="296">
        <v>43100</v>
      </c>
      <c r="G1103" s="297">
        <v>72</v>
      </c>
      <c r="H1103" s="298">
        <v>10</v>
      </c>
      <c r="I1103" s="298">
        <v>18</v>
      </c>
      <c r="J1103" s="298">
        <v>28</v>
      </c>
      <c r="K1103" s="298">
        <v>16</v>
      </c>
      <c r="L1103" s="298">
        <v>360</v>
      </c>
    </row>
    <row r="1104" spans="1:12">
      <c r="A1104" s="294" t="s">
        <v>2353</v>
      </c>
      <c r="B1104" s="294" t="s">
        <v>1213</v>
      </c>
      <c r="C1104" s="294" t="s">
        <v>1230</v>
      </c>
      <c r="D1104" s="295" t="s">
        <v>1231</v>
      </c>
      <c r="E1104" s="296">
        <v>42736</v>
      </c>
      <c r="F1104" s="296">
        <v>43100</v>
      </c>
      <c r="G1104" s="297">
        <v>60</v>
      </c>
      <c r="H1104" s="298">
        <v>9</v>
      </c>
      <c r="I1104" s="298">
        <v>15</v>
      </c>
      <c r="J1104" s="298">
        <v>24</v>
      </c>
      <c r="K1104" s="298">
        <v>12</v>
      </c>
      <c r="L1104" s="298">
        <v>95</v>
      </c>
    </row>
    <row r="1105" spans="1:12">
      <c r="A1105" s="294" t="s">
        <v>2412</v>
      </c>
      <c r="B1105" s="294" t="s">
        <v>1213</v>
      </c>
      <c r="C1105" s="294" t="s">
        <v>1214</v>
      </c>
      <c r="D1105" s="295" t="s">
        <v>1231</v>
      </c>
      <c r="E1105" s="296">
        <v>42736</v>
      </c>
      <c r="F1105" s="296">
        <v>43100</v>
      </c>
      <c r="G1105" s="297">
        <v>78</v>
      </c>
      <c r="H1105" s="298">
        <v>11</v>
      </c>
      <c r="I1105" s="298">
        <v>19</v>
      </c>
      <c r="J1105" s="298">
        <v>31</v>
      </c>
      <c r="K1105" s="298">
        <v>17</v>
      </c>
      <c r="L1105" s="298">
        <v>236</v>
      </c>
    </row>
    <row r="1106" spans="1:12">
      <c r="A1106" s="294" t="s">
        <v>2413</v>
      </c>
      <c r="B1106" s="294" t="s">
        <v>1213</v>
      </c>
      <c r="C1106" s="294" t="s">
        <v>1215</v>
      </c>
      <c r="D1106" s="295" t="s">
        <v>1231</v>
      </c>
      <c r="E1106" s="296">
        <v>42736</v>
      </c>
      <c r="F1106" s="296">
        <v>43100</v>
      </c>
      <c r="G1106" s="297">
        <v>72</v>
      </c>
      <c r="H1106" s="298">
        <v>10</v>
      </c>
      <c r="I1106" s="298">
        <v>18</v>
      </c>
      <c r="J1106" s="298">
        <v>28</v>
      </c>
      <c r="K1106" s="298">
        <v>16</v>
      </c>
      <c r="L1106" s="298">
        <v>190</v>
      </c>
    </row>
    <row r="1107" spans="1:12">
      <c r="A1107" s="294" t="s">
        <v>2414</v>
      </c>
      <c r="B1107" s="294" t="s">
        <v>1216</v>
      </c>
      <c r="C1107" s="294" t="s">
        <v>1230</v>
      </c>
      <c r="D1107" s="295" t="s">
        <v>1231</v>
      </c>
      <c r="E1107" s="296">
        <v>42736</v>
      </c>
      <c r="F1107" s="296">
        <v>43100</v>
      </c>
      <c r="G1107" s="297">
        <v>69</v>
      </c>
      <c r="H1107" s="298">
        <v>10</v>
      </c>
      <c r="I1107" s="298">
        <v>17</v>
      </c>
      <c r="J1107" s="298">
        <v>27</v>
      </c>
      <c r="K1107" s="298">
        <v>15</v>
      </c>
      <c r="L1107" s="298">
        <v>129</v>
      </c>
    </row>
    <row r="1108" spans="1:12">
      <c r="A1108" s="294" t="s">
        <v>2415</v>
      </c>
      <c r="B1108" s="294" t="s">
        <v>1216</v>
      </c>
      <c r="C1108" s="294" t="s">
        <v>1217</v>
      </c>
      <c r="D1108" s="295" t="s">
        <v>1231</v>
      </c>
      <c r="E1108" s="296">
        <v>42736</v>
      </c>
      <c r="F1108" s="296">
        <v>43100</v>
      </c>
      <c r="G1108" s="297">
        <v>71</v>
      </c>
      <c r="H1108" s="298">
        <v>10</v>
      </c>
      <c r="I1108" s="298">
        <v>17</v>
      </c>
      <c r="J1108" s="298">
        <v>28</v>
      </c>
      <c r="K1108" s="298">
        <v>16</v>
      </c>
      <c r="L1108" s="298">
        <v>138</v>
      </c>
    </row>
    <row r="1109" spans="1:12">
      <c r="A1109" s="294" t="s">
        <v>2416</v>
      </c>
      <c r="B1109" s="294" t="s">
        <v>1216</v>
      </c>
      <c r="C1109" s="294" t="s">
        <v>1218</v>
      </c>
      <c r="D1109" s="295" t="s">
        <v>1231</v>
      </c>
      <c r="E1109" s="296">
        <v>42736</v>
      </c>
      <c r="F1109" s="296">
        <v>43100</v>
      </c>
      <c r="G1109" s="297">
        <v>84</v>
      </c>
      <c r="H1109" s="298">
        <v>12</v>
      </c>
      <c r="I1109" s="298">
        <v>21</v>
      </c>
      <c r="J1109" s="298">
        <v>33</v>
      </c>
      <c r="K1109" s="298">
        <v>18</v>
      </c>
      <c r="L1109" s="298">
        <v>192</v>
      </c>
    </row>
    <row r="1110" spans="1:12">
      <c r="A1110" s="294" t="s">
        <v>2436</v>
      </c>
      <c r="B1110" s="294" t="s">
        <v>1216</v>
      </c>
      <c r="C1110" s="294" t="s">
        <v>1219</v>
      </c>
      <c r="D1110" s="295" t="s">
        <v>1231</v>
      </c>
      <c r="E1110" s="296">
        <v>42736</v>
      </c>
      <c r="F1110" s="296">
        <v>43100</v>
      </c>
      <c r="G1110" s="297">
        <v>92</v>
      </c>
      <c r="H1110" s="298">
        <v>13</v>
      </c>
      <c r="I1110" s="298">
        <v>23</v>
      </c>
      <c r="J1110" s="298">
        <v>36</v>
      </c>
      <c r="K1110" s="298">
        <v>20</v>
      </c>
      <c r="L1110" s="298">
        <v>243</v>
      </c>
    </row>
    <row r="1111" spans="1:12" ht="60">
      <c r="A1111" s="300" t="s">
        <v>2437</v>
      </c>
      <c r="B1111" s="301"/>
      <c r="C1111" s="302" t="s">
        <v>2438</v>
      </c>
      <c r="D1111" s="302"/>
      <c r="E1111" s="303"/>
      <c r="F1111" s="304"/>
      <c r="G1111" s="305">
        <v>39</v>
      </c>
      <c r="H1111" s="306">
        <v>8</v>
      </c>
      <c r="I1111" s="306">
        <v>9</v>
      </c>
      <c r="J1111" s="306">
        <v>17</v>
      </c>
      <c r="K1111" s="306">
        <v>0</v>
      </c>
      <c r="L1111" s="306">
        <v>93</v>
      </c>
    </row>
    <row r="1112" spans="1:12">
      <c r="A1112" s="300" t="s">
        <v>2439</v>
      </c>
      <c r="B1112" s="301" t="s">
        <v>2440</v>
      </c>
      <c r="C1112" s="302" t="s">
        <v>1163</v>
      </c>
      <c r="D1112" s="302" t="s">
        <v>2441</v>
      </c>
      <c r="E1112" s="303" t="s">
        <v>2442</v>
      </c>
      <c r="F1112" s="304" t="s">
        <v>2442</v>
      </c>
      <c r="G1112" s="305">
        <v>45</v>
      </c>
      <c r="H1112" s="306">
        <v>9</v>
      </c>
      <c r="I1112" s="306">
        <v>11</v>
      </c>
      <c r="J1112" s="306">
        <v>19</v>
      </c>
      <c r="K1112" s="306">
        <v>0</v>
      </c>
      <c r="L1112" s="306">
        <v>101</v>
      </c>
    </row>
    <row r="1113" spans="1:12">
      <c r="A1113" s="300" t="s">
        <v>2443</v>
      </c>
      <c r="B1113" s="301" t="s">
        <v>2440</v>
      </c>
      <c r="C1113" s="302" t="s">
        <v>2444</v>
      </c>
      <c r="D1113" s="302" t="s">
        <v>2445</v>
      </c>
      <c r="E1113" s="303" t="s">
        <v>2446</v>
      </c>
      <c r="F1113" s="304" t="s">
        <v>2447</v>
      </c>
      <c r="G1113" s="305">
        <v>48</v>
      </c>
      <c r="H1113" s="306">
        <v>11</v>
      </c>
      <c r="I1113" s="306">
        <v>12</v>
      </c>
      <c r="J1113" s="306">
        <v>21</v>
      </c>
      <c r="K1113" s="306">
        <v>0</v>
      </c>
      <c r="L1113" s="306">
        <v>106</v>
      </c>
    </row>
    <row r="1114" spans="1:12">
      <c r="A1114" s="300" t="s">
        <v>2448</v>
      </c>
      <c r="B1114" s="301" t="s">
        <v>2440</v>
      </c>
      <c r="C1114" s="302" t="s">
        <v>2444</v>
      </c>
      <c r="D1114" s="302" t="s">
        <v>2445</v>
      </c>
      <c r="E1114" s="303" t="s">
        <v>2449</v>
      </c>
      <c r="F1114" s="304" t="s">
        <v>2450</v>
      </c>
      <c r="G1114" s="305">
        <v>48</v>
      </c>
      <c r="H1114" s="306">
        <v>11</v>
      </c>
      <c r="I1114" s="306">
        <v>12</v>
      </c>
      <c r="J1114" s="306">
        <v>21</v>
      </c>
      <c r="K1114" s="306">
        <v>0</v>
      </c>
      <c r="L1114" s="306">
        <v>125</v>
      </c>
    </row>
    <row r="1115" spans="1:12">
      <c r="A1115" s="300" t="s">
        <v>2451</v>
      </c>
      <c r="B1115" s="301" t="s">
        <v>2440</v>
      </c>
      <c r="C1115" s="302" t="s">
        <v>2444</v>
      </c>
      <c r="D1115" s="302" t="s">
        <v>2445</v>
      </c>
      <c r="E1115" s="303" t="s">
        <v>2452</v>
      </c>
      <c r="F1115" s="304" t="s">
        <v>2453</v>
      </c>
      <c r="G1115" s="305">
        <v>48</v>
      </c>
      <c r="H1115" s="306">
        <v>11</v>
      </c>
      <c r="I1115" s="306">
        <v>12</v>
      </c>
      <c r="J1115" s="306">
        <v>21</v>
      </c>
      <c r="K1115" s="306">
        <v>0</v>
      </c>
      <c r="L1115" s="306">
        <v>160</v>
      </c>
    </row>
    <row r="1116" spans="1:12">
      <c r="A1116" s="300" t="s">
        <v>2454</v>
      </c>
      <c r="B1116" s="301" t="s">
        <v>2440</v>
      </c>
      <c r="C1116" s="302" t="s">
        <v>2444</v>
      </c>
      <c r="D1116" s="302" t="s">
        <v>2445</v>
      </c>
      <c r="E1116" s="303" t="s">
        <v>2455</v>
      </c>
      <c r="F1116" s="304" t="s">
        <v>2456</v>
      </c>
      <c r="G1116" s="305">
        <v>48</v>
      </c>
      <c r="H1116" s="306">
        <v>11</v>
      </c>
      <c r="I1116" s="306">
        <v>12</v>
      </c>
      <c r="J1116" s="306">
        <v>21</v>
      </c>
      <c r="K1116" s="306">
        <v>0</v>
      </c>
      <c r="L1116" s="306">
        <v>106</v>
      </c>
    </row>
    <row r="1117" spans="1:12">
      <c r="A1117" s="300" t="s">
        <v>2457</v>
      </c>
      <c r="B1117" s="301" t="s">
        <v>2440</v>
      </c>
      <c r="C1117" s="302" t="s">
        <v>2458</v>
      </c>
      <c r="D1117" s="302" t="s">
        <v>2458</v>
      </c>
      <c r="E1117" s="303" t="s">
        <v>2446</v>
      </c>
      <c r="F1117" s="304" t="s">
        <v>2459</v>
      </c>
      <c r="G1117" s="305">
        <v>45</v>
      </c>
      <c r="H1117" s="306">
        <v>9</v>
      </c>
      <c r="I1117" s="306">
        <v>11</v>
      </c>
      <c r="J1117" s="306">
        <v>19</v>
      </c>
      <c r="K1117" s="306">
        <v>0</v>
      </c>
      <c r="L1117" s="306">
        <v>93</v>
      </c>
    </row>
    <row r="1118" spans="1:12">
      <c r="A1118" s="300" t="s">
        <v>2460</v>
      </c>
      <c r="B1118" s="301" t="s">
        <v>2440</v>
      </c>
      <c r="C1118" s="302" t="s">
        <v>2458</v>
      </c>
      <c r="D1118" s="302" t="s">
        <v>2458</v>
      </c>
      <c r="E1118" s="303" t="s">
        <v>2461</v>
      </c>
      <c r="F1118" s="304" t="s">
        <v>2447</v>
      </c>
      <c r="G1118" s="305">
        <v>45</v>
      </c>
      <c r="H1118" s="306">
        <v>9</v>
      </c>
      <c r="I1118" s="306">
        <v>11</v>
      </c>
      <c r="J1118" s="306">
        <v>19</v>
      </c>
      <c r="K1118" s="306">
        <v>0</v>
      </c>
      <c r="L1118" s="306">
        <v>98</v>
      </c>
    </row>
    <row r="1119" spans="1:12">
      <c r="A1119" s="300" t="s">
        <v>2462</v>
      </c>
      <c r="B1119" s="301" t="s">
        <v>2440</v>
      </c>
      <c r="C1119" s="302" t="s">
        <v>2458</v>
      </c>
      <c r="D1119" s="302" t="s">
        <v>2458</v>
      </c>
      <c r="E1119" s="303" t="s">
        <v>2449</v>
      </c>
      <c r="F1119" s="304" t="s">
        <v>2456</v>
      </c>
      <c r="G1119" s="305">
        <v>45</v>
      </c>
      <c r="H1119" s="306">
        <v>9</v>
      </c>
      <c r="I1119" s="306">
        <v>11</v>
      </c>
      <c r="J1119" s="306">
        <v>19</v>
      </c>
      <c r="K1119" s="306">
        <v>0</v>
      </c>
      <c r="L1119" s="306">
        <v>93</v>
      </c>
    </row>
    <row r="1120" spans="1:12">
      <c r="A1120" s="300" t="s">
        <v>2463</v>
      </c>
      <c r="B1120" s="301" t="s">
        <v>2464</v>
      </c>
      <c r="C1120" s="302" t="s">
        <v>2465</v>
      </c>
      <c r="D1120" s="302" t="s">
        <v>2466</v>
      </c>
      <c r="E1120" s="303" t="s">
        <v>2442</v>
      </c>
      <c r="F1120" s="304" t="s">
        <v>2442</v>
      </c>
      <c r="G1120" s="305">
        <v>45</v>
      </c>
      <c r="H1120" s="306">
        <v>9</v>
      </c>
      <c r="I1120" s="306">
        <v>11</v>
      </c>
      <c r="J1120" s="306">
        <v>19</v>
      </c>
      <c r="K1120" s="306">
        <v>0</v>
      </c>
      <c r="L1120" s="306">
        <v>104</v>
      </c>
    </row>
    <row r="1121" spans="1:12">
      <c r="A1121" s="300" t="s">
        <v>2467</v>
      </c>
      <c r="B1121" s="301" t="s">
        <v>2464</v>
      </c>
      <c r="C1121" s="302" t="s">
        <v>2468</v>
      </c>
      <c r="D1121" s="302" t="s">
        <v>2469</v>
      </c>
      <c r="E1121" s="307" t="s">
        <v>2442</v>
      </c>
      <c r="F1121" s="308" t="s">
        <v>2442</v>
      </c>
      <c r="G1121" s="305">
        <v>45</v>
      </c>
      <c r="H1121" s="306">
        <v>9</v>
      </c>
      <c r="I1121" s="306">
        <v>11</v>
      </c>
      <c r="J1121" s="306">
        <v>19</v>
      </c>
      <c r="K1121" s="306">
        <v>0</v>
      </c>
      <c r="L1121" s="306">
        <v>96</v>
      </c>
    </row>
    <row r="1122" spans="1:12" ht="24">
      <c r="A1122" s="300" t="s">
        <v>2470</v>
      </c>
      <c r="B1122" s="301" t="s">
        <v>2471</v>
      </c>
      <c r="C1122" s="302" t="s">
        <v>2472</v>
      </c>
      <c r="D1122" s="302" t="s">
        <v>2473</v>
      </c>
      <c r="E1122" s="303" t="s">
        <v>2446</v>
      </c>
      <c r="F1122" s="304" t="s">
        <v>2474</v>
      </c>
      <c r="G1122" s="305">
        <v>48</v>
      </c>
      <c r="H1122" s="306">
        <v>11</v>
      </c>
      <c r="I1122" s="306">
        <v>12</v>
      </c>
      <c r="J1122" s="306">
        <v>21</v>
      </c>
      <c r="K1122" s="306">
        <v>0</v>
      </c>
      <c r="L1122" s="306">
        <v>142</v>
      </c>
    </row>
    <row r="1123" spans="1:12" ht="24">
      <c r="A1123" s="300" t="s">
        <v>2475</v>
      </c>
      <c r="B1123" s="301" t="s">
        <v>2471</v>
      </c>
      <c r="C1123" s="302" t="s">
        <v>2472</v>
      </c>
      <c r="D1123" s="302" t="s">
        <v>2473</v>
      </c>
      <c r="E1123" s="303" t="s">
        <v>2476</v>
      </c>
      <c r="F1123" s="304" t="s">
        <v>2447</v>
      </c>
      <c r="G1123" s="305">
        <v>48</v>
      </c>
      <c r="H1123" s="306">
        <v>11</v>
      </c>
      <c r="I1123" s="306">
        <v>12</v>
      </c>
      <c r="J1123" s="306">
        <v>21</v>
      </c>
      <c r="K1123" s="306">
        <v>0</v>
      </c>
      <c r="L1123" s="306">
        <v>93</v>
      </c>
    </row>
    <row r="1124" spans="1:12" ht="24">
      <c r="A1124" s="300" t="s">
        <v>2477</v>
      </c>
      <c r="B1124" s="301" t="s">
        <v>2471</v>
      </c>
      <c r="C1124" s="302" t="s">
        <v>2472</v>
      </c>
      <c r="D1124" s="302" t="s">
        <v>2473</v>
      </c>
      <c r="E1124" s="303" t="s">
        <v>2449</v>
      </c>
      <c r="F1124" s="304" t="s">
        <v>2478</v>
      </c>
      <c r="G1124" s="305">
        <v>48</v>
      </c>
      <c r="H1124" s="306">
        <v>11</v>
      </c>
      <c r="I1124" s="306">
        <v>12</v>
      </c>
      <c r="J1124" s="306">
        <v>21</v>
      </c>
      <c r="K1124" s="306">
        <v>0</v>
      </c>
      <c r="L1124" s="306">
        <v>110</v>
      </c>
    </row>
    <row r="1125" spans="1:12" ht="24">
      <c r="A1125" s="300" t="s">
        <v>2479</v>
      </c>
      <c r="B1125" s="301" t="s">
        <v>2471</v>
      </c>
      <c r="C1125" s="302" t="s">
        <v>2472</v>
      </c>
      <c r="D1125" s="302" t="s">
        <v>2473</v>
      </c>
      <c r="E1125" s="303" t="s">
        <v>2480</v>
      </c>
      <c r="F1125" s="304" t="s">
        <v>2456</v>
      </c>
      <c r="G1125" s="305">
        <v>48</v>
      </c>
      <c r="H1125" s="306">
        <v>11</v>
      </c>
      <c r="I1125" s="306">
        <v>12</v>
      </c>
      <c r="J1125" s="306">
        <v>21</v>
      </c>
      <c r="K1125" s="306">
        <v>0</v>
      </c>
      <c r="L1125" s="306">
        <v>142</v>
      </c>
    </row>
    <row r="1126" spans="1:12">
      <c r="A1126" s="300" t="s">
        <v>2481</v>
      </c>
      <c r="B1126" s="301" t="s">
        <v>2471</v>
      </c>
      <c r="C1126" s="302" t="s">
        <v>2482</v>
      </c>
      <c r="D1126" s="302" t="s">
        <v>2483</v>
      </c>
      <c r="E1126" s="303" t="s">
        <v>2446</v>
      </c>
      <c r="F1126" s="304" t="s">
        <v>2474</v>
      </c>
      <c r="G1126" s="305">
        <v>45</v>
      </c>
      <c r="H1126" s="306">
        <v>9</v>
      </c>
      <c r="I1126" s="306">
        <v>11</v>
      </c>
      <c r="J1126" s="306">
        <v>19</v>
      </c>
      <c r="K1126" s="306">
        <v>0</v>
      </c>
      <c r="L1126" s="306">
        <v>126</v>
      </c>
    </row>
    <row r="1127" spans="1:12">
      <c r="A1127" s="300" t="s">
        <v>2484</v>
      </c>
      <c r="B1127" s="301" t="s">
        <v>2471</v>
      </c>
      <c r="C1127" s="302" t="s">
        <v>2482</v>
      </c>
      <c r="D1127" s="302" t="s">
        <v>2483</v>
      </c>
      <c r="E1127" s="303" t="s">
        <v>2476</v>
      </c>
      <c r="F1127" s="304" t="s">
        <v>2447</v>
      </c>
      <c r="G1127" s="305">
        <v>45</v>
      </c>
      <c r="H1127" s="306">
        <v>9</v>
      </c>
      <c r="I1127" s="306">
        <v>11</v>
      </c>
      <c r="J1127" s="306">
        <v>19</v>
      </c>
      <c r="K1127" s="306">
        <v>0</v>
      </c>
      <c r="L1127" s="306">
        <v>104</v>
      </c>
    </row>
    <row r="1128" spans="1:12">
      <c r="A1128" s="300" t="s">
        <v>2485</v>
      </c>
      <c r="B1128" s="301" t="s">
        <v>2471</v>
      </c>
      <c r="C1128" s="302" t="s">
        <v>2482</v>
      </c>
      <c r="D1128" s="302" t="s">
        <v>2483</v>
      </c>
      <c r="E1128" s="303" t="s">
        <v>2449</v>
      </c>
      <c r="F1128" s="304" t="s">
        <v>2456</v>
      </c>
      <c r="G1128" s="305">
        <v>45</v>
      </c>
      <c r="H1128" s="306">
        <v>9</v>
      </c>
      <c r="I1128" s="306">
        <v>11</v>
      </c>
      <c r="J1128" s="306">
        <v>19</v>
      </c>
      <c r="K1128" s="306">
        <v>0</v>
      </c>
      <c r="L1128" s="306">
        <v>126</v>
      </c>
    </row>
    <row r="1129" spans="1:12">
      <c r="A1129" s="300" t="s">
        <v>2486</v>
      </c>
      <c r="B1129" s="301" t="s">
        <v>2471</v>
      </c>
      <c r="C1129" s="302" t="s">
        <v>2487</v>
      </c>
      <c r="D1129" s="302" t="s">
        <v>2488</v>
      </c>
      <c r="E1129" s="307" t="s">
        <v>2446</v>
      </c>
      <c r="F1129" s="308" t="s">
        <v>2459</v>
      </c>
      <c r="G1129" s="305">
        <v>45</v>
      </c>
      <c r="H1129" s="306">
        <v>9</v>
      </c>
      <c r="I1129" s="306">
        <v>11</v>
      </c>
      <c r="J1129" s="306">
        <v>19</v>
      </c>
      <c r="K1129" s="306">
        <v>0</v>
      </c>
      <c r="L1129" s="306">
        <v>124</v>
      </c>
    </row>
    <row r="1130" spans="1:12">
      <c r="A1130" s="300" t="s">
        <v>2489</v>
      </c>
      <c r="B1130" s="301" t="s">
        <v>2471</v>
      </c>
      <c r="C1130" s="302" t="s">
        <v>2487</v>
      </c>
      <c r="D1130" s="302" t="s">
        <v>2488</v>
      </c>
      <c r="E1130" s="303" t="s">
        <v>2461</v>
      </c>
      <c r="F1130" s="304" t="s">
        <v>2490</v>
      </c>
      <c r="G1130" s="305">
        <v>45</v>
      </c>
      <c r="H1130" s="306">
        <v>9</v>
      </c>
      <c r="I1130" s="306">
        <v>11</v>
      </c>
      <c r="J1130" s="306">
        <v>19</v>
      </c>
      <c r="K1130" s="306">
        <v>0</v>
      </c>
      <c r="L1130" s="306">
        <v>174</v>
      </c>
    </row>
    <row r="1131" spans="1:12">
      <c r="A1131" s="300" t="s">
        <v>2491</v>
      </c>
      <c r="B1131" s="301" t="s">
        <v>2471</v>
      </c>
      <c r="C1131" s="302" t="s">
        <v>2487</v>
      </c>
      <c r="D1131" s="302" t="s">
        <v>2488</v>
      </c>
      <c r="E1131" s="303" t="s">
        <v>2492</v>
      </c>
      <c r="F1131" s="304" t="s">
        <v>2450</v>
      </c>
      <c r="G1131" s="305">
        <v>45</v>
      </c>
      <c r="H1131" s="306">
        <v>9</v>
      </c>
      <c r="I1131" s="306">
        <v>11</v>
      </c>
      <c r="J1131" s="306">
        <v>19</v>
      </c>
      <c r="K1131" s="306">
        <v>0</v>
      </c>
      <c r="L1131" s="306">
        <v>133</v>
      </c>
    </row>
    <row r="1132" spans="1:12">
      <c r="A1132" s="300" t="s">
        <v>2493</v>
      </c>
      <c r="B1132" s="301" t="s">
        <v>2471</v>
      </c>
      <c r="C1132" s="302" t="s">
        <v>2487</v>
      </c>
      <c r="D1132" s="302" t="s">
        <v>2488</v>
      </c>
      <c r="E1132" s="303" t="s">
        <v>2452</v>
      </c>
      <c r="F1132" s="304" t="s">
        <v>2494</v>
      </c>
      <c r="G1132" s="305">
        <v>45</v>
      </c>
      <c r="H1132" s="306">
        <v>9</v>
      </c>
      <c r="I1132" s="306">
        <v>11</v>
      </c>
      <c r="J1132" s="306">
        <v>19</v>
      </c>
      <c r="K1132" s="306">
        <v>0</v>
      </c>
      <c r="L1132" s="306">
        <v>93</v>
      </c>
    </row>
    <row r="1133" spans="1:12">
      <c r="A1133" s="300" t="s">
        <v>2495</v>
      </c>
      <c r="B1133" s="301" t="s">
        <v>2471</v>
      </c>
      <c r="C1133" s="302" t="s">
        <v>2487</v>
      </c>
      <c r="D1133" s="302" t="s">
        <v>2488</v>
      </c>
      <c r="E1133" s="303" t="s">
        <v>2496</v>
      </c>
      <c r="F1133" s="304" t="s">
        <v>2456</v>
      </c>
      <c r="G1133" s="305">
        <v>45</v>
      </c>
      <c r="H1133" s="306">
        <v>9</v>
      </c>
      <c r="I1133" s="306">
        <v>11</v>
      </c>
      <c r="J1133" s="306">
        <v>19</v>
      </c>
      <c r="K1133" s="306">
        <v>0</v>
      </c>
      <c r="L1133" s="306">
        <v>124</v>
      </c>
    </row>
    <row r="1134" spans="1:12">
      <c r="A1134" s="300" t="s">
        <v>2497</v>
      </c>
      <c r="B1134" s="301" t="s">
        <v>2471</v>
      </c>
      <c r="C1134" s="302" t="s">
        <v>2498</v>
      </c>
      <c r="D1134" s="302" t="s">
        <v>2499</v>
      </c>
      <c r="E1134" s="303" t="s">
        <v>2442</v>
      </c>
      <c r="F1134" s="304" t="s">
        <v>2442</v>
      </c>
      <c r="G1134" s="305">
        <v>56</v>
      </c>
      <c r="H1134" s="306">
        <v>12</v>
      </c>
      <c r="I1134" s="306">
        <v>13</v>
      </c>
      <c r="J1134" s="306">
        <v>25</v>
      </c>
      <c r="K1134" s="306">
        <v>0</v>
      </c>
      <c r="L1134" s="306">
        <v>162</v>
      </c>
    </row>
    <row r="1135" spans="1:12">
      <c r="A1135" s="300" t="s">
        <v>2500</v>
      </c>
      <c r="B1135" s="301" t="s">
        <v>2471</v>
      </c>
      <c r="C1135" s="302" t="s">
        <v>2501</v>
      </c>
      <c r="D1135" s="302" t="s">
        <v>2502</v>
      </c>
      <c r="E1135" s="303" t="s">
        <v>2446</v>
      </c>
      <c r="F1135" s="304" t="s">
        <v>2459</v>
      </c>
      <c r="G1135" s="305">
        <v>45</v>
      </c>
      <c r="H1135" s="306">
        <v>9</v>
      </c>
      <c r="I1135" s="306">
        <v>11</v>
      </c>
      <c r="J1135" s="306">
        <v>19</v>
      </c>
      <c r="K1135" s="306">
        <v>0</v>
      </c>
      <c r="L1135" s="306">
        <v>93</v>
      </c>
    </row>
    <row r="1136" spans="1:12">
      <c r="A1136" s="300" t="s">
        <v>2503</v>
      </c>
      <c r="B1136" s="301" t="s">
        <v>2471</v>
      </c>
      <c r="C1136" s="302" t="s">
        <v>2501</v>
      </c>
      <c r="D1136" s="302" t="s">
        <v>2502</v>
      </c>
      <c r="E1136" s="303" t="s">
        <v>2461</v>
      </c>
      <c r="F1136" s="304" t="s">
        <v>2447</v>
      </c>
      <c r="G1136" s="305">
        <v>45</v>
      </c>
      <c r="H1136" s="306">
        <v>9</v>
      </c>
      <c r="I1136" s="306">
        <v>11</v>
      </c>
      <c r="J1136" s="306">
        <v>19</v>
      </c>
      <c r="K1136" s="306">
        <v>0</v>
      </c>
      <c r="L1136" s="306">
        <v>118</v>
      </c>
    </row>
    <row r="1137" spans="1:12">
      <c r="A1137" s="300" t="s">
        <v>2504</v>
      </c>
      <c r="B1137" s="301" t="s">
        <v>2471</v>
      </c>
      <c r="C1137" s="302" t="s">
        <v>2501</v>
      </c>
      <c r="D1137" s="302" t="s">
        <v>2502</v>
      </c>
      <c r="E1137" s="303" t="s">
        <v>2449</v>
      </c>
      <c r="F1137" s="304" t="s">
        <v>2456</v>
      </c>
      <c r="G1137" s="305">
        <v>45</v>
      </c>
      <c r="H1137" s="306">
        <v>9</v>
      </c>
      <c r="I1137" s="306">
        <v>11</v>
      </c>
      <c r="J1137" s="306">
        <v>19</v>
      </c>
      <c r="K1137" s="306">
        <v>0</v>
      </c>
      <c r="L1137" s="306">
        <v>93</v>
      </c>
    </row>
    <row r="1138" spans="1:12" ht="24">
      <c r="A1138" s="300" t="s">
        <v>2505</v>
      </c>
      <c r="B1138" s="301" t="s">
        <v>2506</v>
      </c>
      <c r="C1138" s="302" t="s">
        <v>2507</v>
      </c>
      <c r="D1138" s="302" t="s">
        <v>2508</v>
      </c>
      <c r="E1138" s="303" t="s">
        <v>2442</v>
      </c>
      <c r="F1138" s="304" t="s">
        <v>2442</v>
      </c>
      <c r="G1138" s="305">
        <v>48</v>
      </c>
      <c r="H1138" s="306">
        <v>11</v>
      </c>
      <c r="I1138" s="306">
        <v>12</v>
      </c>
      <c r="J1138" s="306">
        <v>21</v>
      </c>
      <c r="K1138" s="306">
        <v>0</v>
      </c>
      <c r="L1138" s="306">
        <v>154</v>
      </c>
    </row>
    <row r="1139" spans="1:12">
      <c r="A1139" s="300" t="s">
        <v>2509</v>
      </c>
      <c r="B1139" s="301" t="s">
        <v>2506</v>
      </c>
      <c r="C1139" s="302" t="s">
        <v>2510</v>
      </c>
      <c r="D1139" s="302" t="s">
        <v>2511</v>
      </c>
      <c r="E1139" s="303" t="s">
        <v>2442</v>
      </c>
      <c r="F1139" s="304" t="s">
        <v>2442</v>
      </c>
      <c r="G1139" s="305">
        <v>45</v>
      </c>
      <c r="H1139" s="306">
        <v>9</v>
      </c>
      <c r="I1139" s="306">
        <v>11</v>
      </c>
      <c r="J1139" s="306">
        <v>19</v>
      </c>
      <c r="K1139" s="306">
        <v>0</v>
      </c>
      <c r="L1139" s="306">
        <v>100</v>
      </c>
    </row>
    <row r="1140" spans="1:12" ht="24">
      <c r="A1140" s="300" t="s">
        <v>2512</v>
      </c>
      <c r="B1140" s="301" t="s">
        <v>2506</v>
      </c>
      <c r="C1140" s="302" t="s">
        <v>2513</v>
      </c>
      <c r="D1140" s="302" t="s">
        <v>2514</v>
      </c>
      <c r="E1140" s="303" t="s">
        <v>2442</v>
      </c>
      <c r="F1140" s="304" t="s">
        <v>2442</v>
      </c>
      <c r="G1140" s="305">
        <v>41</v>
      </c>
      <c r="H1140" s="306">
        <v>9</v>
      </c>
      <c r="I1140" s="306">
        <v>9</v>
      </c>
      <c r="J1140" s="306">
        <v>18</v>
      </c>
      <c r="K1140" s="306">
        <v>0</v>
      </c>
      <c r="L1140" s="306">
        <v>95</v>
      </c>
    </row>
    <row r="1141" spans="1:12">
      <c r="A1141" s="300" t="s">
        <v>2515</v>
      </c>
      <c r="B1141" s="301" t="s">
        <v>2506</v>
      </c>
      <c r="C1141" s="302" t="s">
        <v>2516</v>
      </c>
      <c r="D1141" s="302" t="s">
        <v>2517</v>
      </c>
      <c r="E1141" s="303" t="s">
        <v>2442</v>
      </c>
      <c r="F1141" s="304" t="s">
        <v>2442</v>
      </c>
      <c r="G1141" s="305">
        <v>48</v>
      </c>
      <c r="H1141" s="306">
        <v>11</v>
      </c>
      <c r="I1141" s="306">
        <v>12</v>
      </c>
      <c r="J1141" s="306">
        <v>21</v>
      </c>
      <c r="K1141" s="306">
        <v>0</v>
      </c>
      <c r="L1141" s="306">
        <v>112</v>
      </c>
    </row>
    <row r="1142" spans="1:12" ht="24">
      <c r="A1142" s="300" t="s">
        <v>2518</v>
      </c>
      <c r="B1142" s="301" t="s">
        <v>2506</v>
      </c>
      <c r="C1142" s="302" t="s">
        <v>2519</v>
      </c>
      <c r="D1142" s="302" t="s">
        <v>2520</v>
      </c>
      <c r="E1142" s="303" t="s">
        <v>2446</v>
      </c>
      <c r="F1142" s="304" t="s">
        <v>2450</v>
      </c>
      <c r="G1142" s="305">
        <v>56</v>
      </c>
      <c r="H1142" s="306">
        <v>12</v>
      </c>
      <c r="I1142" s="306">
        <v>13</v>
      </c>
      <c r="J1142" s="306">
        <v>25</v>
      </c>
      <c r="K1142" s="306">
        <v>0</v>
      </c>
      <c r="L1142" s="306">
        <v>101</v>
      </c>
    </row>
    <row r="1143" spans="1:12" ht="24">
      <c r="A1143" s="300" t="s">
        <v>2521</v>
      </c>
      <c r="B1143" s="301" t="s">
        <v>2506</v>
      </c>
      <c r="C1143" s="302" t="s">
        <v>2519</v>
      </c>
      <c r="D1143" s="302" t="s">
        <v>2520</v>
      </c>
      <c r="E1143" s="303" t="s">
        <v>2452</v>
      </c>
      <c r="F1143" s="304" t="s">
        <v>2494</v>
      </c>
      <c r="G1143" s="305">
        <v>56</v>
      </c>
      <c r="H1143" s="306">
        <v>12</v>
      </c>
      <c r="I1143" s="306">
        <v>13</v>
      </c>
      <c r="J1143" s="306">
        <v>25</v>
      </c>
      <c r="K1143" s="306">
        <v>0</v>
      </c>
      <c r="L1143" s="306">
        <v>129</v>
      </c>
    </row>
    <row r="1144" spans="1:12" ht="24">
      <c r="A1144" s="300" t="s">
        <v>2522</v>
      </c>
      <c r="B1144" s="301" t="s">
        <v>2506</v>
      </c>
      <c r="C1144" s="302" t="s">
        <v>2519</v>
      </c>
      <c r="D1144" s="302" t="s">
        <v>2520</v>
      </c>
      <c r="E1144" s="303" t="s">
        <v>2496</v>
      </c>
      <c r="F1144" s="304" t="s">
        <v>2456</v>
      </c>
      <c r="G1144" s="305">
        <v>56</v>
      </c>
      <c r="H1144" s="306">
        <v>12</v>
      </c>
      <c r="I1144" s="306">
        <v>13</v>
      </c>
      <c r="J1144" s="306">
        <v>25</v>
      </c>
      <c r="K1144" s="306">
        <v>0</v>
      </c>
      <c r="L1144" s="306">
        <v>101</v>
      </c>
    </row>
    <row r="1145" spans="1:12">
      <c r="A1145" s="300" t="s">
        <v>2523</v>
      </c>
      <c r="B1145" s="301" t="s">
        <v>2506</v>
      </c>
      <c r="C1145" s="302" t="s">
        <v>2524</v>
      </c>
      <c r="D1145" s="302" t="s">
        <v>2524</v>
      </c>
      <c r="E1145" s="303" t="s">
        <v>2442</v>
      </c>
      <c r="F1145" s="304" t="s">
        <v>2442</v>
      </c>
      <c r="G1145" s="305">
        <v>48</v>
      </c>
      <c r="H1145" s="306">
        <v>11</v>
      </c>
      <c r="I1145" s="306">
        <v>12</v>
      </c>
      <c r="J1145" s="306">
        <v>21</v>
      </c>
      <c r="K1145" s="306">
        <v>0</v>
      </c>
      <c r="L1145" s="306">
        <v>103</v>
      </c>
    </row>
    <row r="1146" spans="1:12" ht="36">
      <c r="A1146" s="300" t="s">
        <v>2525</v>
      </c>
      <c r="B1146" s="301" t="s">
        <v>2506</v>
      </c>
      <c r="C1146" s="302" t="s">
        <v>2526</v>
      </c>
      <c r="D1146" s="302" t="s">
        <v>2527</v>
      </c>
      <c r="E1146" s="303" t="s">
        <v>2442</v>
      </c>
      <c r="F1146" s="304" t="s">
        <v>2442</v>
      </c>
      <c r="G1146" s="305">
        <v>48</v>
      </c>
      <c r="H1146" s="306">
        <v>11</v>
      </c>
      <c r="I1146" s="306">
        <v>12</v>
      </c>
      <c r="J1146" s="306">
        <v>21</v>
      </c>
      <c r="K1146" s="306">
        <v>0</v>
      </c>
      <c r="L1146" s="306">
        <v>173</v>
      </c>
    </row>
    <row r="1147" spans="1:12">
      <c r="A1147" s="300" t="s">
        <v>2528</v>
      </c>
      <c r="B1147" s="301" t="s">
        <v>2506</v>
      </c>
      <c r="C1147" s="302" t="s">
        <v>2529</v>
      </c>
      <c r="D1147" s="302" t="s">
        <v>2530</v>
      </c>
      <c r="E1147" s="303" t="s">
        <v>2442</v>
      </c>
      <c r="F1147" s="304" t="s">
        <v>2442</v>
      </c>
      <c r="G1147" s="305">
        <v>56</v>
      </c>
      <c r="H1147" s="306">
        <v>12</v>
      </c>
      <c r="I1147" s="306">
        <v>13</v>
      </c>
      <c r="J1147" s="306">
        <v>25</v>
      </c>
      <c r="K1147" s="306">
        <v>0</v>
      </c>
      <c r="L1147" s="306">
        <v>131</v>
      </c>
    </row>
    <row r="1148" spans="1:12" ht="24">
      <c r="A1148" s="300" t="s">
        <v>2531</v>
      </c>
      <c r="B1148" s="301" t="s">
        <v>2506</v>
      </c>
      <c r="C1148" s="302" t="s">
        <v>2532</v>
      </c>
      <c r="D1148" s="302" t="s">
        <v>2533</v>
      </c>
      <c r="E1148" s="303" t="s">
        <v>2446</v>
      </c>
      <c r="F1148" s="304" t="s">
        <v>2474</v>
      </c>
      <c r="G1148" s="305">
        <v>56</v>
      </c>
      <c r="H1148" s="306">
        <v>12</v>
      </c>
      <c r="I1148" s="306">
        <v>13</v>
      </c>
      <c r="J1148" s="306">
        <v>25</v>
      </c>
      <c r="K1148" s="306">
        <v>0</v>
      </c>
      <c r="L1148" s="306">
        <v>184</v>
      </c>
    </row>
    <row r="1149" spans="1:12" ht="24">
      <c r="A1149" s="300" t="s">
        <v>2534</v>
      </c>
      <c r="B1149" s="301" t="s">
        <v>2506</v>
      </c>
      <c r="C1149" s="302" t="s">
        <v>2532</v>
      </c>
      <c r="D1149" s="302" t="s">
        <v>2533</v>
      </c>
      <c r="E1149" s="303" t="s">
        <v>2476</v>
      </c>
      <c r="F1149" s="304" t="s">
        <v>2450</v>
      </c>
      <c r="G1149" s="305">
        <v>56</v>
      </c>
      <c r="H1149" s="306">
        <v>12</v>
      </c>
      <c r="I1149" s="306">
        <v>13</v>
      </c>
      <c r="J1149" s="306">
        <v>25</v>
      </c>
      <c r="K1149" s="306">
        <v>0</v>
      </c>
      <c r="L1149" s="306">
        <v>151</v>
      </c>
    </row>
    <row r="1150" spans="1:12" ht="24">
      <c r="A1150" s="300" t="s">
        <v>2535</v>
      </c>
      <c r="B1150" s="301" t="s">
        <v>2506</v>
      </c>
      <c r="C1150" s="302" t="s">
        <v>2532</v>
      </c>
      <c r="D1150" s="302" t="s">
        <v>2533</v>
      </c>
      <c r="E1150" s="303" t="s">
        <v>2452</v>
      </c>
      <c r="F1150" s="304" t="s">
        <v>2456</v>
      </c>
      <c r="G1150" s="305">
        <v>56</v>
      </c>
      <c r="H1150" s="306">
        <v>12</v>
      </c>
      <c r="I1150" s="306">
        <v>13</v>
      </c>
      <c r="J1150" s="306">
        <v>25</v>
      </c>
      <c r="K1150" s="306">
        <v>0</v>
      </c>
      <c r="L1150" s="306">
        <v>184</v>
      </c>
    </row>
    <row r="1151" spans="1:12">
      <c r="A1151" s="300" t="s">
        <v>2536</v>
      </c>
      <c r="B1151" s="301" t="s">
        <v>2506</v>
      </c>
      <c r="C1151" s="302" t="s">
        <v>2537</v>
      </c>
      <c r="D1151" s="302" t="s">
        <v>2537</v>
      </c>
      <c r="E1151" s="303" t="s">
        <v>2446</v>
      </c>
      <c r="F1151" s="304" t="s">
        <v>2538</v>
      </c>
      <c r="G1151" s="305">
        <v>56</v>
      </c>
      <c r="H1151" s="306">
        <v>12</v>
      </c>
      <c r="I1151" s="306">
        <v>13</v>
      </c>
      <c r="J1151" s="306">
        <v>25</v>
      </c>
      <c r="K1151" s="306">
        <v>0</v>
      </c>
      <c r="L1151" s="306">
        <v>142</v>
      </c>
    </row>
    <row r="1152" spans="1:12">
      <c r="A1152" s="300" t="s">
        <v>2539</v>
      </c>
      <c r="B1152" s="301" t="s">
        <v>2506</v>
      </c>
      <c r="C1152" s="302" t="s">
        <v>2537</v>
      </c>
      <c r="D1152" s="302" t="s">
        <v>2537</v>
      </c>
      <c r="E1152" s="303" t="s">
        <v>2540</v>
      </c>
      <c r="F1152" s="304" t="s">
        <v>2494</v>
      </c>
      <c r="G1152" s="305">
        <v>56</v>
      </c>
      <c r="H1152" s="306">
        <v>12</v>
      </c>
      <c r="I1152" s="306">
        <v>13</v>
      </c>
      <c r="J1152" s="306">
        <v>25</v>
      </c>
      <c r="K1152" s="306">
        <v>0</v>
      </c>
      <c r="L1152" s="306">
        <v>198</v>
      </c>
    </row>
    <row r="1153" spans="1:12">
      <c r="A1153" s="300" t="s">
        <v>2541</v>
      </c>
      <c r="B1153" s="301" t="s">
        <v>2506</v>
      </c>
      <c r="C1153" s="302" t="s">
        <v>2537</v>
      </c>
      <c r="D1153" s="302" t="s">
        <v>2537</v>
      </c>
      <c r="E1153" s="303" t="s">
        <v>2496</v>
      </c>
      <c r="F1153" s="304" t="s">
        <v>2456</v>
      </c>
      <c r="G1153" s="305">
        <v>56</v>
      </c>
      <c r="H1153" s="306">
        <v>12</v>
      </c>
      <c r="I1153" s="306">
        <v>13</v>
      </c>
      <c r="J1153" s="306">
        <v>25</v>
      </c>
      <c r="K1153" s="306">
        <v>0</v>
      </c>
      <c r="L1153" s="306">
        <v>142</v>
      </c>
    </row>
    <row r="1154" spans="1:12">
      <c r="A1154" s="300" t="s">
        <v>2542</v>
      </c>
      <c r="B1154" s="301" t="s">
        <v>2506</v>
      </c>
      <c r="C1154" s="302" t="s">
        <v>2543</v>
      </c>
      <c r="D1154" s="302" t="s">
        <v>2543</v>
      </c>
      <c r="E1154" s="303" t="s">
        <v>2446</v>
      </c>
      <c r="F1154" s="304" t="s">
        <v>2474</v>
      </c>
      <c r="G1154" s="305">
        <v>52</v>
      </c>
      <c r="H1154" s="306">
        <v>12</v>
      </c>
      <c r="I1154" s="306">
        <v>12</v>
      </c>
      <c r="J1154" s="306">
        <v>23</v>
      </c>
      <c r="K1154" s="306">
        <v>0</v>
      </c>
      <c r="L1154" s="306">
        <v>215</v>
      </c>
    </row>
    <row r="1155" spans="1:12">
      <c r="A1155" s="300" t="s">
        <v>2544</v>
      </c>
      <c r="B1155" s="301" t="s">
        <v>2506</v>
      </c>
      <c r="C1155" s="302" t="s">
        <v>2543</v>
      </c>
      <c r="D1155" s="302" t="s">
        <v>2543</v>
      </c>
      <c r="E1155" s="303" t="s">
        <v>2476</v>
      </c>
      <c r="F1155" s="304" t="s">
        <v>2478</v>
      </c>
      <c r="G1155" s="305">
        <v>52</v>
      </c>
      <c r="H1155" s="306">
        <v>12</v>
      </c>
      <c r="I1155" s="306">
        <v>12</v>
      </c>
      <c r="J1155" s="306">
        <v>23</v>
      </c>
      <c r="K1155" s="306">
        <v>0</v>
      </c>
      <c r="L1155" s="306">
        <v>165</v>
      </c>
    </row>
    <row r="1156" spans="1:12">
      <c r="A1156" s="300" t="s">
        <v>2545</v>
      </c>
      <c r="B1156" s="301" t="s">
        <v>2506</v>
      </c>
      <c r="C1156" s="302" t="s">
        <v>2543</v>
      </c>
      <c r="D1156" s="302" t="s">
        <v>2543</v>
      </c>
      <c r="E1156" s="303" t="s">
        <v>2480</v>
      </c>
      <c r="F1156" s="304" t="s">
        <v>2456</v>
      </c>
      <c r="G1156" s="305">
        <v>52</v>
      </c>
      <c r="H1156" s="306">
        <v>12</v>
      </c>
      <c r="I1156" s="306">
        <v>12</v>
      </c>
      <c r="J1156" s="306">
        <v>23</v>
      </c>
      <c r="K1156" s="306">
        <v>0</v>
      </c>
      <c r="L1156" s="306">
        <v>215</v>
      </c>
    </row>
    <row r="1157" spans="1:12">
      <c r="A1157" s="300" t="s">
        <v>2546</v>
      </c>
      <c r="B1157" s="301" t="s">
        <v>2506</v>
      </c>
      <c r="C1157" s="302" t="s">
        <v>2547</v>
      </c>
      <c r="D1157" s="302" t="s">
        <v>2548</v>
      </c>
      <c r="E1157" s="303" t="s">
        <v>2446</v>
      </c>
      <c r="F1157" s="304" t="s">
        <v>2450</v>
      </c>
      <c r="G1157" s="305">
        <v>48</v>
      </c>
      <c r="H1157" s="306">
        <v>11</v>
      </c>
      <c r="I1157" s="306">
        <v>12</v>
      </c>
      <c r="J1157" s="306">
        <v>21</v>
      </c>
      <c r="K1157" s="306">
        <v>0</v>
      </c>
      <c r="L1157" s="306">
        <v>98</v>
      </c>
    </row>
    <row r="1158" spans="1:12">
      <c r="A1158" s="300" t="s">
        <v>2549</v>
      </c>
      <c r="B1158" s="301" t="s">
        <v>2506</v>
      </c>
      <c r="C1158" s="302" t="s">
        <v>2547</v>
      </c>
      <c r="D1158" s="302" t="s">
        <v>2548</v>
      </c>
      <c r="E1158" s="303" t="s">
        <v>2452</v>
      </c>
      <c r="F1158" s="304" t="s">
        <v>2494</v>
      </c>
      <c r="G1158" s="305">
        <v>48</v>
      </c>
      <c r="H1158" s="306">
        <v>11</v>
      </c>
      <c r="I1158" s="306">
        <v>12</v>
      </c>
      <c r="J1158" s="306">
        <v>21</v>
      </c>
      <c r="K1158" s="306">
        <v>0</v>
      </c>
      <c r="L1158" s="306">
        <v>127</v>
      </c>
    </row>
    <row r="1159" spans="1:12">
      <c r="A1159" s="300" t="s">
        <v>2550</v>
      </c>
      <c r="B1159" s="301" t="s">
        <v>2506</v>
      </c>
      <c r="C1159" s="302" t="s">
        <v>2547</v>
      </c>
      <c r="D1159" s="302" t="s">
        <v>2548</v>
      </c>
      <c r="E1159" s="303" t="s">
        <v>2496</v>
      </c>
      <c r="F1159" s="304" t="s">
        <v>2456</v>
      </c>
      <c r="G1159" s="305">
        <v>48</v>
      </c>
      <c r="H1159" s="306">
        <v>11</v>
      </c>
      <c r="I1159" s="306">
        <v>12</v>
      </c>
      <c r="J1159" s="306">
        <v>21</v>
      </c>
      <c r="K1159" s="306">
        <v>0</v>
      </c>
      <c r="L1159" s="306">
        <v>98</v>
      </c>
    </row>
    <row r="1160" spans="1:12">
      <c r="A1160" s="300" t="s">
        <v>2551</v>
      </c>
      <c r="B1160" s="301" t="s">
        <v>2506</v>
      </c>
      <c r="C1160" s="302" t="s">
        <v>2552</v>
      </c>
      <c r="D1160" s="302" t="s">
        <v>2553</v>
      </c>
      <c r="E1160" s="303" t="s">
        <v>2446</v>
      </c>
      <c r="F1160" s="304" t="s">
        <v>2474</v>
      </c>
      <c r="G1160" s="305">
        <v>52</v>
      </c>
      <c r="H1160" s="306">
        <v>12</v>
      </c>
      <c r="I1160" s="306">
        <v>12</v>
      </c>
      <c r="J1160" s="306">
        <v>23</v>
      </c>
      <c r="K1160" s="306">
        <v>0</v>
      </c>
      <c r="L1160" s="306">
        <v>171</v>
      </c>
    </row>
    <row r="1161" spans="1:12">
      <c r="A1161" s="300" t="s">
        <v>2554</v>
      </c>
      <c r="B1161" s="301" t="s">
        <v>2506</v>
      </c>
      <c r="C1161" s="302" t="s">
        <v>2552</v>
      </c>
      <c r="D1161" s="302" t="s">
        <v>2553</v>
      </c>
      <c r="E1161" s="303" t="s">
        <v>2476</v>
      </c>
      <c r="F1161" s="304" t="s">
        <v>2459</v>
      </c>
      <c r="G1161" s="305">
        <v>52</v>
      </c>
      <c r="H1161" s="306">
        <v>12</v>
      </c>
      <c r="I1161" s="306">
        <v>12</v>
      </c>
      <c r="J1161" s="306">
        <v>23</v>
      </c>
      <c r="K1161" s="306">
        <v>0</v>
      </c>
      <c r="L1161" s="306">
        <v>152</v>
      </c>
    </row>
    <row r="1162" spans="1:12">
      <c r="A1162" s="300" t="s">
        <v>2555</v>
      </c>
      <c r="B1162" s="301" t="s">
        <v>2506</v>
      </c>
      <c r="C1162" s="302" t="s">
        <v>2552</v>
      </c>
      <c r="D1162" s="302" t="s">
        <v>2553</v>
      </c>
      <c r="E1162" s="303" t="s">
        <v>2461</v>
      </c>
      <c r="F1162" s="304" t="s">
        <v>2456</v>
      </c>
      <c r="G1162" s="305">
        <v>52</v>
      </c>
      <c r="H1162" s="306">
        <v>12</v>
      </c>
      <c r="I1162" s="306">
        <v>12</v>
      </c>
      <c r="J1162" s="306">
        <v>23</v>
      </c>
      <c r="K1162" s="306">
        <v>0</v>
      </c>
      <c r="L1162" s="306">
        <v>171</v>
      </c>
    </row>
    <row r="1163" spans="1:12">
      <c r="A1163" s="300" t="s">
        <v>2556</v>
      </c>
      <c r="B1163" s="301" t="s">
        <v>2506</v>
      </c>
      <c r="C1163" s="302" t="s">
        <v>2557</v>
      </c>
      <c r="D1163" s="302" t="s">
        <v>2558</v>
      </c>
      <c r="E1163" s="303" t="s">
        <v>2446</v>
      </c>
      <c r="F1163" s="304" t="s">
        <v>2478</v>
      </c>
      <c r="G1163" s="305">
        <v>48</v>
      </c>
      <c r="H1163" s="306">
        <v>11</v>
      </c>
      <c r="I1163" s="306">
        <v>12</v>
      </c>
      <c r="J1163" s="306">
        <v>21</v>
      </c>
      <c r="K1163" s="306">
        <v>0</v>
      </c>
      <c r="L1163" s="306">
        <v>133</v>
      </c>
    </row>
    <row r="1164" spans="1:12">
      <c r="A1164" s="300" t="s">
        <v>2559</v>
      </c>
      <c r="B1164" s="301" t="s">
        <v>2506</v>
      </c>
      <c r="C1164" s="302" t="s">
        <v>2557</v>
      </c>
      <c r="D1164" s="302" t="s">
        <v>2558</v>
      </c>
      <c r="E1164" s="303" t="s">
        <v>2480</v>
      </c>
      <c r="F1164" s="304" t="s">
        <v>2456</v>
      </c>
      <c r="G1164" s="305">
        <v>48</v>
      </c>
      <c r="H1164" s="306">
        <v>11</v>
      </c>
      <c r="I1164" s="306">
        <v>12</v>
      </c>
      <c r="J1164" s="306">
        <v>21</v>
      </c>
      <c r="K1164" s="306">
        <v>0</v>
      </c>
      <c r="L1164" s="306">
        <v>104</v>
      </c>
    </row>
    <row r="1165" spans="1:12">
      <c r="A1165" s="300" t="s">
        <v>2560</v>
      </c>
      <c r="B1165" s="301" t="s">
        <v>2506</v>
      </c>
      <c r="C1165" s="302" t="s">
        <v>2561</v>
      </c>
      <c r="D1165" s="302" t="s">
        <v>2562</v>
      </c>
      <c r="E1165" s="303" t="s">
        <v>2442</v>
      </c>
      <c r="F1165" s="304" t="s">
        <v>2442</v>
      </c>
      <c r="G1165" s="305">
        <v>52</v>
      </c>
      <c r="H1165" s="306">
        <v>12</v>
      </c>
      <c r="I1165" s="306">
        <v>12</v>
      </c>
      <c r="J1165" s="306">
        <v>23</v>
      </c>
      <c r="K1165" s="306">
        <v>0</v>
      </c>
      <c r="L1165" s="306">
        <v>116</v>
      </c>
    </row>
    <row r="1166" spans="1:12">
      <c r="A1166" s="300" t="s">
        <v>2563</v>
      </c>
      <c r="B1166" s="301" t="s">
        <v>2506</v>
      </c>
      <c r="C1166" s="302" t="s">
        <v>2564</v>
      </c>
      <c r="D1166" s="302" t="s">
        <v>2564</v>
      </c>
      <c r="E1166" s="303" t="s">
        <v>2442</v>
      </c>
      <c r="F1166" s="304" t="s">
        <v>2442</v>
      </c>
      <c r="G1166" s="305">
        <v>48</v>
      </c>
      <c r="H1166" s="306">
        <v>11</v>
      </c>
      <c r="I1166" s="306">
        <v>12</v>
      </c>
      <c r="J1166" s="306">
        <v>21</v>
      </c>
      <c r="K1166" s="306">
        <v>0</v>
      </c>
      <c r="L1166" s="306">
        <v>128</v>
      </c>
    </row>
    <row r="1167" spans="1:12">
      <c r="A1167" s="300" t="s">
        <v>2565</v>
      </c>
      <c r="B1167" s="301" t="s">
        <v>2506</v>
      </c>
      <c r="C1167" s="302" t="s">
        <v>2566</v>
      </c>
      <c r="D1167" s="302" t="s">
        <v>2566</v>
      </c>
      <c r="E1167" s="303" t="s">
        <v>2446</v>
      </c>
      <c r="F1167" s="304" t="s">
        <v>2459</v>
      </c>
      <c r="G1167" s="305">
        <v>48</v>
      </c>
      <c r="H1167" s="306">
        <v>11</v>
      </c>
      <c r="I1167" s="306">
        <v>12</v>
      </c>
      <c r="J1167" s="306">
        <v>21</v>
      </c>
      <c r="K1167" s="306">
        <v>0</v>
      </c>
      <c r="L1167" s="306">
        <v>153</v>
      </c>
    </row>
    <row r="1168" spans="1:12">
      <c r="A1168" s="300" t="s">
        <v>2567</v>
      </c>
      <c r="B1168" s="301" t="s">
        <v>2506</v>
      </c>
      <c r="C1168" s="302" t="s">
        <v>2566</v>
      </c>
      <c r="D1168" s="302" t="s">
        <v>2566</v>
      </c>
      <c r="E1168" s="303" t="s">
        <v>2461</v>
      </c>
      <c r="F1168" s="304" t="s">
        <v>2453</v>
      </c>
      <c r="G1168" s="305">
        <v>48</v>
      </c>
      <c r="H1168" s="306">
        <v>11</v>
      </c>
      <c r="I1168" s="306">
        <v>12</v>
      </c>
      <c r="J1168" s="306">
        <v>21</v>
      </c>
      <c r="K1168" s="306">
        <v>0</v>
      </c>
      <c r="L1168" s="306">
        <v>167</v>
      </c>
    </row>
    <row r="1169" spans="1:12">
      <c r="A1169" s="300" t="s">
        <v>2568</v>
      </c>
      <c r="B1169" s="301" t="s">
        <v>2506</v>
      </c>
      <c r="C1169" s="302" t="s">
        <v>2566</v>
      </c>
      <c r="D1169" s="302" t="s">
        <v>2566</v>
      </c>
      <c r="E1169" s="303" t="s">
        <v>2455</v>
      </c>
      <c r="F1169" s="304" t="s">
        <v>2456</v>
      </c>
      <c r="G1169" s="305">
        <v>48</v>
      </c>
      <c r="H1169" s="306">
        <v>11</v>
      </c>
      <c r="I1169" s="306">
        <v>12</v>
      </c>
      <c r="J1169" s="306">
        <v>21</v>
      </c>
      <c r="K1169" s="306">
        <v>0</v>
      </c>
      <c r="L1169" s="306">
        <v>153</v>
      </c>
    </row>
    <row r="1170" spans="1:12">
      <c r="A1170" s="300" t="s">
        <v>2569</v>
      </c>
      <c r="B1170" s="301" t="s">
        <v>2506</v>
      </c>
      <c r="C1170" s="302" t="s">
        <v>2570</v>
      </c>
      <c r="D1170" s="302" t="s">
        <v>2570</v>
      </c>
      <c r="E1170" s="303" t="s">
        <v>2446</v>
      </c>
      <c r="F1170" s="304" t="s">
        <v>2474</v>
      </c>
      <c r="G1170" s="305">
        <v>56</v>
      </c>
      <c r="H1170" s="306">
        <v>12</v>
      </c>
      <c r="I1170" s="306">
        <v>13</v>
      </c>
      <c r="J1170" s="306">
        <v>25</v>
      </c>
      <c r="K1170" s="306">
        <v>0</v>
      </c>
      <c r="L1170" s="306">
        <v>302</v>
      </c>
    </row>
    <row r="1171" spans="1:12">
      <c r="A1171" s="300" t="s">
        <v>2571</v>
      </c>
      <c r="B1171" s="301" t="s">
        <v>2506</v>
      </c>
      <c r="C1171" s="302" t="s">
        <v>2570</v>
      </c>
      <c r="D1171" s="302" t="s">
        <v>2570</v>
      </c>
      <c r="E1171" s="303" t="s">
        <v>2476</v>
      </c>
      <c r="F1171" s="304" t="s">
        <v>2459</v>
      </c>
      <c r="G1171" s="305">
        <v>56</v>
      </c>
      <c r="H1171" s="306">
        <v>12</v>
      </c>
      <c r="I1171" s="306">
        <v>13</v>
      </c>
      <c r="J1171" s="306">
        <v>25</v>
      </c>
      <c r="K1171" s="306">
        <v>0</v>
      </c>
      <c r="L1171" s="306">
        <v>222</v>
      </c>
    </row>
    <row r="1172" spans="1:12">
      <c r="A1172" s="300" t="s">
        <v>2572</v>
      </c>
      <c r="B1172" s="301" t="s">
        <v>2506</v>
      </c>
      <c r="C1172" s="302" t="s">
        <v>2570</v>
      </c>
      <c r="D1172" s="302" t="s">
        <v>2570</v>
      </c>
      <c r="E1172" s="303" t="s">
        <v>2461</v>
      </c>
      <c r="F1172" s="304" t="s">
        <v>2494</v>
      </c>
      <c r="G1172" s="305">
        <v>56</v>
      </c>
      <c r="H1172" s="306">
        <v>12</v>
      </c>
      <c r="I1172" s="306">
        <v>13</v>
      </c>
      <c r="J1172" s="306">
        <v>25</v>
      </c>
      <c r="K1172" s="306">
        <v>0</v>
      </c>
      <c r="L1172" s="306">
        <v>276</v>
      </c>
    </row>
    <row r="1173" spans="1:12">
      <c r="A1173" s="300" t="s">
        <v>2573</v>
      </c>
      <c r="B1173" s="301" t="s">
        <v>2506</v>
      </c>
      <c r="C1173" s="302" t="s">
        <v>2570</v>
      </c>
      <c r="D1173" s="302" t="s">
        <v>2570</v>
      </c>
      <c r="E1173" s="303" t="s">
        <v>2496</v>
      </c>
      <c r="F1173" s="304" t="s">
        <v>2456</v>
      </c>
      <c r="G1173" s="305">
        <v>56</v>
      </c>
      <c r="H1173" s="306">
        <v>12</v>
      </c>
      <c r="I1173" s="306">
        <v>13</v>
      </c>
      <c r="J1173" s="306">
        <v>25</v>
      </c>
      <c r="K1173" s="306">
        <v>0</v>
      </c>
      <c r="L1173" s="306">
        <v>302</v>
      </c>
    </row>
    <row r="1174" spans="1:12">
      <c r="A1174" s="300" t="s">
        <v>2574</v>
      </c>
      <c r="B1174" s="301" t="s">
        <v>2506</v>
      </c>
      <c r="C1174" s="302" t="s">
        <v>2575</v>
      </c>
      <c r="D1174" s="302" t="s">
        <v>2575</v>
      </c>
      <c r="E1174" s="303" t="s">
        <v>2442</v>
      </c>
      <c r="F1174" s="304" t="s">
        <v>2442</v>
      </c>
      <c r="G1174" s="305">
        <v>48</v>
      </c>
      <c r="H1174" s="306">
        <v>11</v>
      </c>
      <c r="I1174" s="306">
        <v>12</v>
      </c>
      <c r="J1174" s="306">
        <v>21</v>
      </c>
      <c r="K1174" s="306">
        <v>0</v>
      </c>
      <c r="L1174" s="306">
        <v>123</v>
      </c>
    </row>
    <row r="1175" spans="1:12" ht="24">
      <c r="A1175" s="300" t="s">
        <v>2576</v>
      </c>
      <c r="B1175" s="301" t="s">
        <v>2506</v>
      </c>
      <c r="C1175" s="302" t="s">
        <v>2577</v>
      </c>
      <c r="D1175" s="302" t="s">
        <v>2578</v>
      </c>
      <c r="E1175" s="303" t="s">
        <v>2446</v>
      </c>
      <c r="F1175" s="304" t="s">
        <v>2474</v>
      </c>
      <c r="G1175" s="305">
        <v>52</v>
      </c>
      <c r="H1175" s="306">
        <v>12</v>
      </c>
      <c r="I1175" s="306">
        <v>12</v>
      </c>
      <c r="J1175" s="306">
        <v>23</v>
      </c>
      <c r="K1175" s="306">
        <v>0</v>
      </c>
      <c r="L1175" s="306">
        <v>213</v>
      </c>
    </row>
    <row r="1176" spans="1:12" ht="24">
      <c r="A1176" s="300" t="s">
        <v>2579</v>
      </c>
      <c r="B1176" s="301" t="s">
        <v>2506</v>
      </c>
      <c r="C1176" s="302" t="s">
        <v>2577</v>
      </c>
      <c r="D1176" s="302" t="s">
        <v>2578</v>
      </c>
      <c r="E1176" s="303" t="s">
        <v>2476</v>
      </c>
      <c r="F1176" s="304" t="s">
        <v>2459</v>
      </c>
      <c r="G1176" s="305">
        <v>52</v>
      </c>
      <c r="H1176" s="306">
        <v>12</v>
      </c>
      <c r="I1176" s="306">
        <v>12</v>
      </c>
      <c r="J1176" s="306">
        <v>23</v>
      </c>
      <c r="K1176" s="306">
        <v>0</v>
      </c>
      <c r="L1176" s="306">
        <v>180</v>
      </c>
    </row>
    <row r="1177" spans="1:12" ht="24">
      <c r="A1177" s="300" t="s">
        <v>2580</v>
      </c>
      <c r="B1177" s="301" t="s">
        <v>2506</v>
      </c>
      <c r="C1177" s="302" t="s">
        <v>2577</v>
      </c>
      <c r="D1177" s="302" t="s">
        <v>2578</v>
      </c>
      <c r="E1177" s="303" t="s">
        <v>2461</v>
      </c>
      <c r="F1177" s="304" t="s">
        <v>2456</v>
      </c>
      <c r="G1177" s="305">
        <v>52</v>
      </c>
      <c r="H1177" s="306">
        <v>12</v>
      </c>
      <c r="I1177" s="306">
        <v>12</v>
      </c>
      <c r="J1177" s="306">
        <v>23</v>
      </c>
      <c r="K1177" s="306">
        <v>0</v>
      </c>
      <c r="L1177" s="306">
        <v>213</v>
      </c>
    </row>
    <row r="1178" spans="1:12">
      <c r="A1178" s="300" t="s">
        <v>2581</v>
      </c>
      <c r="B1178" s="301" t="s">
        <v>2506</v>
      </c>
      <c r="C1178" s="302" t="s">
        <v>2582</v>
      </c>
      <c r="D1178" s="302" t="s">
        <v>2582</v>
      </c>
      <c r="E1178" s="303" t="s">
        <v>2446</v>
      </c>
      <c r="F1178" s="304" t="s">
        <v>2538</v>
      </c>
      <c r="G1178" s="305">
        <v>56</v>
      </c>
      <c r="H1178" s="306">
        <v>12</v>
      </c>
      <c r="I1178" s="306">
        <v>13</v>
      </c>
      <c r="J1178" s="306">
        <v>25</v>
      </c>
      <c r="K1178" s="306">
        <v>0</v>
      </c>
      <c r="L1178" s="306">
        <v>167</v>
      </c>
    </row>
    <row r="1179" spans="1:12">
      <c r="A1179" s="300" t="s">
        <v>2583</v>
      </c>
      <c r="B1179" s="301" t="s">
        <v>2506</v>
      </c>
      <c r="C1179" s="302" t="s">
        <v>2582</v>
      </c>
      <c r="D1179" s="302" t="s">
        <v>2582</v>
      </c>
      <c r="E1179" s="303" t="s">
        <v>2540</v>
      </c>
      <c r="F1179" s="304" t="s">
        <v>2494</v>
      </c>
      <c r="G1179" s="305">
        <v>56</v>
      </c>
      <c r="H1179" s="306">
        <v>12</v>
      </c>
      <c r="I1179" s="306">
        <v>13</v>
      </c>
      <c r="J1179" s="306">
        <v>25</v>
      </c>
      <c r="K1179" s="306">
        <v>0</v>
      </c>
      <c r="L1179" s="306">
        <v>222</v>
      </c>
    </row>
    <row r="1180" spans="1:12">
      <c r="A1180" s="300" t="s">
        <v>2584</v>
      </c>
      <c r="B1180" s="301" t="s">
        <v>2506</v>
      </c>
      <c r="C1180" s="302" t="s">
        <v>2582</v>
      </c>
      <c r="D1180" s="302" t="s">
        <v>2582</v>
      </c>
      <c r="E1180" s="303" t="s">
        <v>2496</v>
      </c>
      <c r="F1180" s="304" t="s">
        <v>2456</v>
      </c>
      <c r="G1180" s="305">
        <v>56</v>
      </c>
      <c r="H1180" s="306">
        <v>12</v>
      </c>
      <c r="I1180" s="306">
        <v>13</v>
      </c>
      <c r="J1180" s="306">
        <v>25</v>
      </c>
      <c r="K1180" s="306">
        <v>0</v>
      </c>
      <c r="L1180" s="306">
        <v>167</v>
      </c>
    </row>
    <row r="1181" spans="1:12">
      <c r="A1181" s="300" t="s">
        <v>2585</v>
      </c>
      <c r="B1181" s="301" t="s">
        <v>2506</v>
      </c>
      <c r="C1181" s="302" t="s">
        <v>216</v>
      </c>
      <c r="D1181" s="302" t="s">
        <v>216</v>
      </c>
      <c r="E1181" s="303" t="s">
        <v>2446</v>
      </c>
      <c r="F1181" s="304" t="s">
        <v>2450</v>
      </c>
      <c r="G1181" s="305">
        <v>45</v>
      </c>
      <c r="H1181" s="306">
        <v>9</v>
      </c>
      <c r="I1181" s="306">
        <v>11</v>
      </c>
      <c r="J1181" s="306">
        <v>19</v>
      </c>
      <c r="K1181" s="306">
        <v>0</v>
      </c>
      <c r="L1181" s="306">
        <v>122</v>
      </c>
    </row>
    <row r="1182" spans="1:12">
      <c r="A1182" s="300" t="s">
        <v>2586</v>
      </c>
      <c r="B1182" s="301" t="s">
        <v>2506</v>
      </c>
      <c r="C1182" s="302" t="s">
        <v>216</v>
      </c>
      <c r="D1182" s="302" t="s">
        <v>216</v>
      </c>
      <c r="E1182" s="303" t="s">
        <v>2452</v>
      </c>
      <c r="F1182" s="304" t="s">
        <v>2494</v>
      </c>
      <c r="G1182" s="305">
        <v>45</v>
      </c>
      <c r="H1182" s="306">
        <v>9</v>
      </c>
      <c r="I1182" s="306">
        <v>11</v>
      </c>
      <c r="J1182" s="306">
        <v>19</v>
      </c>
      <c r="K1182" s="306">
        <v>0</v>
      </c>
      <c r="L1182" s="306">
        <v>152</v>
      </c>
    </row>
    <row r="1183" spans="1:12">
      <c r="A1183" s="300" t="s">
        <v>2587</v>
      </c>
      <c r="B1183" s="301" t="s">
        <v>2506</v>
      </c>
      <c r="C1183" s="302" t="s">
        <v>216</v>
      </c>
      <c r="D1183" s="302" t="s">
        <v>216</v>
      </c>
      <c r="E1183" s="303" t="s">
        <v>2496</v>
      </c>
      <c r="F1183" s="304" t="s">
        <v>2456</v>
      </c>
      <c r="G1183" s="305">
        <v>45</v>
      </c>
      <c r="H1183" s="306">
        <v>9</v>
      </c>
      <c r="I1183" s="306">
        <v>11</v>
      </c>
      <c r="J1183" s="306">
        <v>19</v>
      </c>
      <c r="K1183" s="306">
        <v>0</v>
      </c>
      <c r="L1183" s="306">
        <v>122</v>
      </c>
    </row>
    <row r="1184" spans="1:12">
      <c r="A1184" s="300" t="s">
        <v>2588</v>
      </c>
      <c r="B1184" s="301" t="s">
        <v>2506</v>
      </c>
      <c r="C1184" s="302" t="s">
        <v>2589</v>
      </c>
      <c r="D1184" s="302" t="s">
        <v>2590</v>
      </c>
      <c r="E1184" s="303" t="s">
        <v>2446</v>
      </c>
      <c r="F1184" s="304" t="s">
        <v>2538</v>
      </c>
      <c r="G1184" s="305">
        <v>48</v>
      </c>
      <c r="H1184" s="306">
        <v>11</v>
      </c>
      <c r="I1184" s="306">
        <v>12</v>
      </c>
      <c r="J1184" s="306">
        <v>21</v>
      </c>
      <c r="K1184" s="306">
        <v>0</v>
      </c>
      <c r="L1184" s="306">
        <v>253</v>
      </c>
    </row>
    <row r="1185" spans="1:12">
      <c r="A1185" s="300" t="s">
        <v>2591</v>
      </c>
      <c r="B1185" s="301" t="s">
        <v>2506</v>
      </c>
      <c r="C1185" s="302" t="s">
        <v>2589</v>
      </c>
      <c r="D1185" s="302" t="s">
        <v>2590</v>
      </c>
      <c r="E1185" s="303" t="s">
        <v>2540</v>
      </c>
      <c r="F1185" s="304" t="s">
        <v>2494</v>
      </c>
      <c r="G1185" s="305">
        <v>48</v>
      </c>
      <c r="H1185" s="306">
        <v>11</v>
      </c>
      <c r="I1185" s="306">
        <v>12</v>
      </c>
      <c r="J1185" s="306">
        <v>21</v>
      </c>
      <c r="K1185" s="306">
        <v>0</v>
      </c>
      <c r="L1185" s="306">
        <v>307</v>
      </c>
    </row>
    <row r="1186" spans="1:12">
      <c r="A1186" s="300" t="s">
        <v>2592</v>
      </c>
      <c r="B1186" s="301" t="s">
        <v>2506</v>
      </c>
      <c r="C1186" s="302" t="s">
        <v>2589</v>
      </c>
      <c r="D1186" s="302" t="s">
        <v>2590</v>
      </c>
      <c r="E1186" s="303" t="s">
        <v>2496</v>
      </c>
      <c r="F1186" s="304" t="s">
        <v>2456</v>
      </c>
      <c r="G1186" s="305">
        <v>48</v>
      </c>
      <c r="H1186" s="306">
        <v>11</v>
      </c>
      <c r="I1186" s="306">
        <v>12</v>
      </c>
      <c r="J1186" s="306">
        <v>21</v>
      </c>
      <c r="K1186" s="306">
        <v>0</v>
      </c>
      <c r="L1186" s="306">
        <v>253</v>
      </c>
    </row>
    <row r="1187" spans="1:12">
      <c r="A1187" s="300" t="s">
        <v>2593</v>
      </c>
      <c r="B1187" s="301" t="s">
        <v>2506</v>
      </c>
      <c r="C1187" s="302" t="s">
        <v>2594</v>
      </c>
      <c r="D1187" s="302" t="s">
        <v>2595</v>
      </c>
      <c r="E1187" s="307" t="s">
        <v>2446</v>
      </c>
      <c r="F1187" s="308" t="s">
        <v>2474</v>
      </c>
      <c r="G1187" s="305">
        <v>48</v>
      </c>
      <c r="H1187" s="306">
        <v>11</v>
      </c>
      <c r="I1187" s="306">
        <v>12</v>
      </c>
      <c r="J1187" s="306">
        <v>21</v>
      </c>
      <c r="K1187" s="306">
        <v>0</v>
      </c>
      <c r="L1187" s="306">
        <v>162</v>
      </c>
    </row>
    <row r="1188" spans="1:12">
      <c r="A1188" s="300" t="s">
        <v>2596</v>
      </c>
      <c r="B1188" s="301" t="s">
        <v>2506</v>
      </c>
      <c r="C1188" s="302" t="s">
        <v>2594</v>
      </c>
      <c r="D1188" s="302" t="s">
        <v>2595</v>
      </c>
      <c r="E1188" s="303" t="s">
        <v>2476</v>
      </c>
      <c r="F1188" s="304" t="s">
        <v>2450</v>
      </c>
      <c r="G1188" s="305">
        <v>48</v>
      </c>
      <c r="H1188" s="306">
        <v>11</v>
      </c>
      <c r="I1188" s="306">
        <v>12</v>
      </c>
      <c r="J1188" s="306">
        <v>21</v>
      </c>
      <c r="K1188" s="306">
        <v>0</v>
      </c>
      <c r="L1188" s="306">
        <v>134</v>
      </c>
    </row>
    <row r="1189" spans="1:12">
      <c r="A1189" s="300" t="s">
        <v>2597</v>
      </c>
      <c r="B1189" s="301" t="s">
        <v>2506</v>
      </c>
      <c r="C1189" s="302" t="s">
        <v>2594</v>
      </c>
      <c r="D1189" s="302" t="s">
        <v>2595</v>
      </c>
      <c r="E1189" s="303" t="s">
        <v>2452</v>
      </c>
      <c r="F1189" s="304" t="s">
        <v>2456</v>
      </c>
      <c r="G1189" s="305">
        <v>48</v>
      </c>
      <c r="H1189" s="306">
        <v>11</v>
      </c>
      <c r="I1189" s="306">
        <v>12</v>
      </c>
      <c r="J1189" s="306">
        <v>21</v>
      </c>
      <c r="K1189" s="306">
        <v>0</v>
      </c>
      <c r="L1189" s="306">
        <v>162</v>
      </c>
    </row>
    <row r="1190" spans="1:12">
      <c r="A1190" s="300" t="s">
        <v>2598</v>
      </c>
      <c r="B1190" s="301" t="s">
        <v>2506</v>
      </c>
      <c r="C1190" s="302" t="s">
        <v>2599</v>
      </c>
      <c r="D1190" s="302" t="s">
        <v>2600</v>
      </c>
      <c r="E1190" s="303" t="s">
        <v>2446</v>
      </c>
      <c r="F1190" s="304" t="s">
        <v>2601</v>
      </c>
      <c r="G1190" s="305">
        <v>48</v>
      </c>
      <c r="H1190" s="306">
        <v>11</v>
      </c>
      <c r="I1190" s="306">
        <v>12</v>
      </c>
      <c r="J1190" s="306">
        <v>21</v>
      </c>
      <c r="K1190" s="306">
        <v>0</v>
      </c>
      <c r="L1190" s="306">
        <v>112</v>
      </c>
    </row>
    <row r="1191" spans="1:12">
      <c r="A1191" s="300" t="s">
        <v>2602</v>
      </c>
      <c r="B1191" s="301" t="s">
        <v>2506</v>
      </c>
      <c r="C1191" s="302" t="s">
        <v>2599</v>
      </c>
      <c r="D1191" s="302" t="s">
        <v>2600</v>
      </c>
      <c r="E1191" s="303" t="s">
        <v>2603</v>
      </c>
      <c r="F1191" s="304" t="s">
        <v>2538</v>
      </c>
      <c r="G1191" s="305">
        <v>48</v>
      </c>
      <c r="H1191" s="306">
        <v>11</v>
      </c>
      <c r="I1191" s="306">
        <v>12</v>
      </c>
      <c r="J1191" s="306">
        <v>21</v>
      </c>
      <c r="K1191" s="306">
        <v>0</v>
      </c>
      <c r="L1191" s="306">
        <v>125</v>
      </c>
    </row>
    <row r="1192" spans="1:12">
      <c r="A1192" s="300" t="s">
        <v>2604</v>
      </c>
      <c r="B1192" s="301" t="s">
        <v>2506</v>
      </c>
      <c r="C1192" s="302" t="s">
        <v>2599</v>
      </c>
      <c r="D1192" s="302" t="s">
        <v>2600</v>
      </c>
      <c r="E1192" s="303" t="s">
        <v>2540</v>
      </c>
      <c r="F1192" s="304" t="s">
        <v>2494</v>
      </c>
      <c r="G1192" s="305">
        <v>48</v>
      </c>
      <c r="H1192" s="306">
        <v>11</v>
      </c>
      <c r="I1192" s="306">
        <v>12</v>
      </c>
      <c r="J1192" s="306">
        <v>21</v>
      </c>
      <c r="K1192" s="306">
        <v>0</v>
      </c>
      <c r="L1192" s="306">
        <v>154</v>
      </c>
    </row>
    <row r="1193" spans="1:12">
      <c r="A1193" s="300" t="s">
        <v>2605</v>
      </c>
      <c r="B1193" s="301" t="s">
        <v>2506</v>
      </c>
      <c r="C1193" s="302" t="s">
        <v>2599</v>
      </c>
      <c r="D1193" s="302" t="s">
        <v>2600</v>
      </c>
      <c r="E1193" s="303" t="s">
        <v>2496</v>
      </c>
      <c r="F1193" s="304" t="s">
        <v>2456</v>
      </c>
      <c r="G1193" s="305">
        <v>48</v>
      </c>
      <c r="H1193" s="306">
        <v>11</v>
      </c>
      <c r="I1193" s="306">
        <v>12</v>
      </c>
      <c r="J1193" s="306">
        <v>21</v>
      </c>
      <c r="K1193" s="306">
        <v>0</v>
      </c>
      <c r="L1193" s="306">
        <v>112</v>
      </c>
    </row>
    <row r="1194" spans="1:12">
      <c r="A1194" s="300" t="s">
        <v>2606</v>
      </c>
      <c r="B1194" s="301" t="s">
        <v>2506</v>
      </c>
      <c r="C1194" s="302" t="s">
        <v>2607</v>
      </c>
      <c r="D1194" s="302" t="s">
        <v>2608</v>
      </c>
      <c r="E1194" s="303" t="s">
        <v>2442</v>
      </c>
      <c r="F1194" s="304" t="s">
        <v>2442</v>
      </c>
      <c r="G1194" s="305">
        <v>48</v>
      </c>
      <c r="H1194" s="306">
        <v>11</v>
      </c>
      <c r="I1194" s="306">
        <v>12</v>
      </c>
      <c r="J1194" s="306">
        <v>21</v>
      </c>
      <c r="K1194" s="306">
        <v>0</v>
      </c>
      <c r="L1194" s="306">
        <v>107</v>
      </c>
    </row>
    <row r="1195" spans="1:12" ht="24">
      <c r="A1195" s="300" t="s">
        <v>2609</v>
      </c>
      <c r="B1195" s="301" t="s">
        <v>2506</v>
      </c>
      <c r="C1195" s="302" t="s">
        <v>2610</v>
      </c>
      <c r="D1195" s="302" t="s">
        <v>2611</v>
      </c>
      <c r="E1195" s="303" t="s">
        <v>2446</v>
      </c>
      <c r="F1195" s="304" t="s">
        <v>2459</v>
      </c>
      <c r="G1195" s="305">
        <v>48</v>
      </c>
      <c r="H1195" s="306">
        <v>11</v>
      </c>
      <c r="I1195" s="306">
        <v>12</v>
      </c>
      <c r="J1195" s="306">
        <v>21</v>
      </c>
      <c r="K1195" s="306">
        <v>0</v>
      </c>
      <c r="L1195" s="306">
        <v>218</v>
      </c>
    </row>
    <row r="1196" spans="1:12" ht="24">
      <c r="A1196" s="300" t="s">
        <v>2612</v>
      </c>
      <c r="B1196" s="301" t="s">
        <v>2506</v>
      </c>
      <c r="C1196" s="302" t="s">
        <v>2610</v>
      </c>
      <c r="D1196" s="302" t="s">
        <v>2611</v>
      </c>
      <c r="E1196" s="303" t="s">
        <v>2461</v>
      </c>
      <c r="F1196" s="304" t="s">
        <v>2490</v>
      </c>
      <c r="G1196" s="305">
        <v>48</v>
      </c>
      <c r="H1196" s="306">
        <v>11</v>
      </c>
      <c r="I1196" s="306">
        <v>12</v>
      </c>
      <c r="J1196" s="306">
        <v>21</v>
      </c>
      <c r="K1196" s="306">
        <v>0</v>
      </c>
      <c r="L1196" s="306">
        <v>228</v>
      </c>
    </row>
    <row r="1197" spans="1:12" ht="24">
      <c r="A1197" s="300" t="s">
        <v>2613</v>
      </c>
      <c r="B1197" s="301" t="s">
        <v>2506</v>
      </c>
      <c r="C1197" s="302" t="s">
        <v>2610</v>
      </c>
      <c r="D1197" s="302" t="s">
        <v>2611</v>
      </c>
      <c r="E1197" s="303" t="s">
        <v>2492</v>
      </c>
      <c r="F1197" s="304" t="s">
        <v>2456</v>
      </c>
      <c r="G1197" s="305">
        <v>48</v>
      </c>
      <c r="H1197" s="306">
        <v>11</v>
      </c>
      <c r="I1197" s="306">
        <v>12</v>
      </c>
      <c r="J1197" s="306">
        <v>21</v>
      </c>
      <c r="K1197" s="306">
        <v>0</v>
      </c>
      <c r="L1197" s="306">
        <v>218</v>
      </c>
    </row>
    <row r="1198" spans="1:12">
      <c r="A1198" s="300" t="s">
        <v>2614</v>
      </c>
      <c r="B1198" s="301" t="s">
        <v>2506</v>
      </c>
      <c r="C1198" s="302" t="s">
        <v>2615</v>
      </c>
      <c r="D1198" s="302" t="s">
        <v>2616</v>
      </c>
      <c r="E1198" s="303" t="s">
        <v>2442</v>
      </c>
      <c r="F1198" s="304" t="s">
        <v>2442</v>
      </c>
      <c r="G1198" s="305">
        <v>48</v>
      </c>
      <c r="H1198" s="306">
        <v>11</v>
      </c>
      <c r="I1198" s="306">
        <v>12</v>
      </c>
      <c r="J1198" s="306">
        <v>21</v>
      </c>
      <c r="K1198" s="306">
        <v>0</v>
      </c>
      <c r="L1198" s="306">
        <v>103</v>
      </c>
    </row>
    <row r="1199" spans="1:12">
      <c r="A1199" s="300" t="s">
        <v>2617</v>
      </c>
      <c r="B1199" s="301" t="s">
        <v>2506</v>
      </c>
      <c r="C1199" s="302" t="s">
        <v>2618</v>
      </c>
      <c r="D1199" s="302" t="s">
        <v>2619</v>
      </c>
      <c r="E1199" s="303" t="s">
        <v>2442</v>
      </c>
      <c r="F1199" s="304" t="s">
        <v>2442</v>
      </c>
      <c r="G1199" s="305">
        <v>56</v>
      </c>
      <c r="H1199" s="306">
        <v>12</v>
      </c>
      <c r="I1199" s="306">
        <v>13</v>
      </c>
      <c r="J1199" s="306">
        <v>25</v>
      </c>
      <c r="K1199" s="306">
        <v>0</v>
      </c>
      <c r="L1199" s="306">
        <v>126</v>
      </c>
    </row>
    <row r="1200" spans="1:12">
      <c r="A1200" s="300" t="s">
        <v>2620</v>
      </c>
      <c r="B1200" s="301" t="s">
        <v>2506</v>
      </c>
      <c r="C1200" s="302" t="s">
        <v>2621</v>
      </c>
      <c r="D1200" s="302" t="s">
        <v>2622</v>
      </c>
      <c r="E1200" s="303" t="s">
        <v>2442</v>
      </c>
      <c r="F1200" s="304" t="s">
        <v>2442</v>
      </c>
      <c r="G1200" s="305">
        <v>45</v>
      </c>
      <c r="H1200" s="306">
        <v>9</v>
      </c>
      <c r="I1200" s="306">
        <v>11</v>
      </c>
      <c r="J1200" s="306">
        <v>19</v>
      </c>
      <c r="K1200" s="306">
        <v>0</v>
      </c>
      <c r="L1200" s="306">
        <v>100</v>
      </c>
    </row>
    <row r="1201" spans="1:12">
      <c r="A1201" s="300" t="s">
        <v>2623</v>
      </c>
      <c r="B1201" s="301" t="s">
        <v>2506</v>
      </c>
      <c r="C1201" s="302" t="s">
        <v>2624</v>
      </c>
      <c r="D1201" s="302" t="s">
        <v>2625</v>
      </c>
      <c r="E1201" s="303" t="s">
        <v>2442</v>
      </c>
      <c r="F1201" s="304" t="s">
        <v>2442</v>
      </c>
      <c r="G1201" s="305">
        <v>48</v>
      </c>
      <c r="H1201" s="306">
        <v>11</v>
      </c>
      <c r="I1201" s="306">
        <v>12</v>
      </c>
      <c r="J1201" s="306">
        <v>21</v>
      </c>
      <c r="K1201" s="306">
        <v>0</v>
      </c>
      <c r="L1201" s="306">
        <v>117</v>
      </c>
    </row>
    <row r="1202" spans="1:12">
      <c r="A1202" s="300" t="s">
        <v>2626</v>
      </c>
      <c r="B1202" s="301" t="s">
        <v>2506</v>
      </c>
      <c r="C1202" s="302" t="s">
        <v>2627</v>
      </c>
      <c r="D1202" s="302" t="s">
        <v>2628</v>
      </c>
      <c r="E1202" s="303" t="s">
        <v>2446</v>
      </c>
      <c r="F1202" s="304" t="s">
        <v>2459</v>
      </c>
      <c r="G1202" s="305">
        <v>52</v>
      </c>
      <c r="H1202" s="306">
        <v>12</v>
      </c>
      <c r="I1202" s="306">
        <v>12</v>
      </c>
      <c r="J1202" s="306">
        <v>23</v>
      </c>
      <c r="K1202" s="306">
        <v>0</v>
      </c>
      <c r="L1202" s="306">
        <v>123</v>
      </c>
    </row>
    <row r="1203" spans="1:12">
      <c r="A1203" s="300" t="s">
        <v>2629</v>
      </c>
      <c r="B1203" s="301" t="s">
        <v>2506</v>
      </c>
      <c r="C1203" s="302" t="s">
        <v>2627</v>
      </c>
      <c r="D1203" s="302" t="s">
        <v>2628</v>
      </c>
      <c r="E1203" s="303" t="s">
        <v>2461</v>
      </c>
      <c r="F1203" s="304" t="s">
        <v>2450</v>
      </c>
      <c r="G1203" s="305">
        <v>52</v>
      </c>
      <c r="H1203" s="306">
        <v>12</v>
      </c>
      <c r="I1203" s="306">
        <v>12</v>
      </c>
      <c r="J1203" s="306">
        <v>23</v>
      </c>
      <c r="K1203" s="306">
        <v>0</v>
      </c>
      <c r="L1203" s="306">
        <v>111</v>
      </c>
    </row>
    <row r="1204" spans="1:12">
      <c r="A1204" s="300" t="s">
        <v>2630</v>
      </c>
      <c r="B1204" s="301" t="s">
        <v>2506</v>
      </c>
      <c r="C1204" s="302" t="s">
        <v>2627</v>
      </c>
      <c r="D1204" s="302" t="s">
        <v>2628</v>
      </c>
      <c r="E1204" s="303" t="s">
        <v>2452</v>
      </c>
      <c r="F1204" s="304" t="s">
        <v>2456</v>
      </c>
      <c r="G1204" s="305">
        <v>52</v>
      </c>
      <c r="H1204" s="306">
        <v>12</v>
      </c>
      <c r="I1204" s="306">
        <v>12</v>
      </c>
      <c r="J1204" s="306">
        <v>23</v>
      </c>
      <c r="K1204" s="306">
        <v>0</v>
      </c>
      <c r="L1204" s="306">
        <v>123</v>
      </c>
    </row>
    <row r="1205" spans="1:12">
      <c r="A1205" s="300" t="s">
        <v>2631</v>
      </c>
      <c r="B1205" s="301" t="s">
        <v>2632</v>
      </c>
      <c r="C1205" s="302" t="s">
        <v>2633</v>
      </c>
      <c r="D1205" s="302" t="s">
        <v>2634</v>
      </c>
      <c r="E1205" s="303" t="s">
        <v>2446</v>
      </c>
      <c r="F1205" s="304" t="s">
        <v>2601</v>
      </c>
      <c r="G1205" s="305">
        <v>56</v>
      </c>
      <c r="H1205" s="306">
        <v>12</v>
      </c>
      <c r="I1205" s="306">
        <v>13</v>
      </c>
      <c r="J1205" s="306">
        <v>25</v>
      </c>
      <c r="K1205" s="306">
        <v>0</v>
      </c>
      <c r="L1205" s="306">
        <v>164</v>
      </c>
    </row>
    <row r="1206" spans="1:12">
      <c r="A1206" s="300" t="s">
        <v>2635</v>
      </c>
      <c r="B1206" s="301" t="s">
        <v>2632</v>
      </c>
      <c r="C1206" s="302" t="s">
        <v>2633</v>
      </c>
      <c r="D1206" s="302" t="s">
        <v>2634</v>
      </c>
      <c r="E1206" s="303" t="s">
        <v>2603</v>
      </c>
      <c r="F1206" s="304" t="s">
        <v>2490</v>
      </c>
      <c r="G1206" s="305">
        <v>56</v>
      </c>
      <c r="H1206" s="306">
        <v>12</v>
      </c>
      <c r="I1206" s="306">
        <v>13</v>
      </c>
      <c r="J1206" s="306">
        <v>25</v>
      </c>
      <c r="K1206" s="306">
        <v>0</v>
      </c>
      <c r="L1206" s="306">
        <v>424</v>
      </c>
    </row>
    <row r="1207" spans="1:12">
      <c r="A1207" s="300" t="s">
        <v>2636</v>
      </c>
      <c r="B1207" s="301" t="s">
        <v>2632</v>
      </c>
      <c r="C1207" s="302" t="s">
        <v>2633</v>
      </c>
      <c r="D1207" s="302" t="s">
        <v>2634</v>
      </c>
      <c r="E1207" s="303" t="s">
        <v>2492</v>
      </c>
      <c r="F1207" s="304" t="s">
        <v>2450</v>
      </c>
      <c r="G1207" s="305">
        <v>56</v>
      </c>
      <c r="H1207" s="306">
        <v>12</v>
      </c>
      <c r="I1207" s="306">
        <v>13</v>
      </c>
      <c r="J1207" s="306">
        <v>25</v>
      </c>
      <c r="K1207" s="306">
        <v>0</v>
      </c>
      <c r="L1207" s="306">
        <v>181</v>
      </c>
    </row>
    <row r="1208" spans="1:12">
      <c r="A1208" s="300" t="s">
        <v>2637</v>
      </c>
      <c r="B1208" s="301" t="s">
        <v>2632</v>
      </c>
      <c r="C1208" s="302" t="s">
        <v>2633</v>
      </c>
      <c r="D1208" s="302" t="s">
        <v>2634</v>
      </c>
      <c r="E1208" s="303" t="s">
        <v>2452</v>
      </c>
      <c r="F1208" s="304" t="s">
        <v>2494</v>
      </c>
      <c r="G1208" s="305">
        <v>56</v>
      </c>
      <c r="H1208" s="306">
        <v>12</v>
      </c>
      <c r="I1208" s="306">
        <v>13</v>
      </c>
      <c r="J1208" s="306">
        <v>25</v>
      </c>
      <c r="K1208" s="306">
        <v>0</v>
      </c>
      <c r="L1208" s="306">
        <v>236</v>
      </c>
    </row>
    <row r="1209" spans="1:12">
      <c r="A1209" s="300" t="s">
        <v>2638</v>
      </c>
      <c r="B1209" s="301" t="s">
        <v>2632</v>
      </c>
      <c r="C1209" s="302" t="s">
        <v>2633</v>
      </c>
      <c r="D1209" s="302" t="s">
        <v>2634</v>
      </c>
      <c r="E1209" s="303" t="s">
        <v>2496</v>
      </c>
      <c r="F1209" s="304" t="s">
        <v>2456</v>
      </c>
      <c r="G1209" s="305">
        <v>56</v>
      </c>
      <c r="H1209" s="306">
        <v>12</v>
      </c>
      <c r="I1209" s="306">
        <v>13</v>
      </c>
      <c r="J1209" s="306">
        <v>25</v>
      </c>
      <c r="K1209" s="306">
        <v>0</v>
      </c>
      <c r="L1209" s="306">
        <v>164</v>
      </c>
    </row>
    <row r="1210" spans="1:12">
      <c r="A1210" s="300" t="s">
        <v>2639</v>
      </c>
      <c r="B1210" s="301" t="s">
        <v>2632</v>
      </c>
      <c r="C1210" s="302" t="s">
        <v>2640</v>
      </c>
      <c r="D1210" s="302" t="s">
        <v>2640</v>
      </c>
      <c r="E1210" s="303" t="s">
        <v>2446</v>
      </c>
      <c r="F1210" s="304" t="s">
        <v>2478</v>
      </c>
      <c r="G1210" s="305">
        <v>45</v>
      </c>
      <c r="H1210" s="306">
        <v>9</v>
      </c>
      <c r="I1210" s="306">
        <v>11</v>
      </c>
      <c r="J1210" s="306">
        <v>19</v>
      </c>
      <c r="K1210" s="306">
        <v>0</v>
      </c>
      <c r="L1210" s="306">
        <v>130</v>
      </c>
    </row>
    <row r="1211" spans="1:12">
      <c r="A1211" s="300" t="s">
        <v>2641</v>
      </c>
      <c r="B1211" s="301" t="s">
        <v>2632</v>
      </c>
      <c r="C1211" s="302" t="s">
        <v>2640</v>
      </c>
      <c r="D1211" s="302" t="s">
        <v>2640</v>
      </c>
      <c r="E1211" s="303" t="s">
        <v>2480</v>
      </c>
      <c r="F1211" s="304" t="s">
        <v>2494</v>
      </c>
      <c r="G1211" s="305">
        <v>45</v>
      </c>
      <c r="H1211" s="306">
        <v>9</v>
      </c>
      <c r="I1211" s="306">
        <v>11</v>
      </c>
      <c r="J1211" s="306">
        <v>19</v>
      </c>
      <c r="K1211" s="306">
        <v>0</v>
      </c>
      <c r="L1211" s="306">
        <v>153</v>
      </c>
    </row>
    <row r="1212" spans="1:12">
      <c r="A1212" s="300" t="s">
        <v>2642</v>
      </c>
      <c r="B1212" s="301" t="s">
        <v>2632</v>
      </c>
      <c r="C1212" s="302" t="s">
        <v>2640</v>
      </c>
      <c r="D1212" s="302" t="s">
        <v>2640</v>
      </c>
      <c r="E1212" s="303" t="s">
        <v>2496</v>
      </c>
      <c r="F1212" s="304" t="s">
        <v>2456</v>
      </c>
      <c r="G1212" s="305">
        <v>45</v>
      </c>
      <c r="H1212" s="306">
        <v>9</v>
      </c>
      <c r="I1212" s="306">
        <v>11</v>
      </c>
      <c r="J1212" s="306">
        <v>19</v>
      </c>
      <c r="K1212" s="306">
        <v>0</v>
      </c>
      <c r="L1212" s="306">
        <v>130</v>
      </c>
    </row>
    <row r="1213" spans="1:12">
      <c r="A1213" s="300" t="s">
        <v>2643</v>
      </c>
      <c r="B1213" s="301" t="s">
        <v>2632</v>
      </c>
      <c r="C1213" s="302" t="s">
        <v>2644</v>
      </c>
      <c r="D1213" s="302" t="s">
        <v>2645</v>
      </c>
      <c r="E1213" s="303" t="s">
        <v>2442</v>
      </c>
      <c r="F1213" s="304" t="s">
        <v>2442</v>
      </c>
      <c r="G1213" s="305">
        <v>45</v>
      </c>
      <c r="H1213" s="306">
        <v>9</v>
      </c>
      <c r="I1213" s="306">
        <v>11</v>
      </c>
      <c r="J1213" s="306">
        <v>19</v>
      </c>
      <c r="K1213" s="306">
        <v>0</v>
      </c>
      <c r="L1213" s="306">
        <v>106</v>
      </c>
    </row>
    <row r="1214" spans="1:12">
      <c r="A1214" s="300" t="s">
        <v>2646</v>
      </c>
      <c r="B1214" s="301" t="s">
        <v>2632</v>
      </c>
      <c r="C1214" s="302" t="s">
        <v>2647</v>
      </c>
      <c r="D1214" s="302" t="s">
        <v>2648</v>
      </c>
      <c r="E1214" s="303" t="s">
        <v>2446</v>
      </c>
      <c r="F1214" s="304" t="s">
        <v>2450</v>
      </c>
      <c r="G1214" s="305">
        <v>45</v>
      </c>
      <c r="H1214" s="306">
        <v>9</v>
      </c>
      <c r="I1214" s="306">
        <v>11</v>
      </c>
      <c r="J1214" s="306">
        <v>19</v>
      </c>
      <c r="K1214" s="306">
        <v>0</v>
      </c>
      <c r="L1214" s="306">
        <v>93</v>
      </c>
    </row>
    <row r="1215" spans="1:12">
      <c r="A1215" s="300" t="s">
        <v>2649</v>
      </c>
      <c r="B1215" s="301" t="s">
        <v>2632</v>
      </c>
      <c r="C1215" s="302" t="s">
        <v>2647</v>
      </c>
      <c r="D1215" s="302" t="s">
        <v>2648</v>
      </c>
      <c r="E1215" s="303" t="s">
        <v>2452</v>
      </c>
      <c r="F1215" s="304" t="s">
        <v>2456</v>
      </c>
      <c r="G1215" s="305">
        <v>45</v>
      </c>
      <c r="H1215" s="306">
        <v>9</v>
      </c>
      <c r="I1215" s="306">
        <v>11</v>
      </c>
      <c r="J1215" s="306">
        <v>19</v>
      </c>
      <c r="K1215" s="306">
        <v>0</v>
      </c>
      <c r="L1215" s="306">
        <v>115</v>
      </c>
    </row>
    <row r="1216" spans="1:12">
      <c r="A1216" s="300" t="s">
        <v>2650</v>
      </c>
      <c r="B1216" s="301" t="s">
        <v>2632</v>
      </c>
      <c r="C1216" s="302" t="s">
        <v>2651</v>
      </c>
      <c r="D1216" s="302" t="s">
        <v>2652</v>
      </c>
      <c r="E1216" s="303" t="s">
        <v>2446</v>
      </c>
      <c r="F1216" s="304" t="s">
        <v>2601</v>
      </c>
      <c r="G1216" s="305">
        <v>48</v>
      </c>
      <c r="H1216" s="306">
        <v>11</v>
      </c>
      <c r="I1216" s="306">
        <v>12</v>
      </c>
      <c r="J1216" s="306">
        <v>21</v>
      </c>
      <c r="K1216" s="306">
        <v>0</v>
      </c>
      <c r="L1216" s="306">
        <v>105</v>
      </c>
    </row>
    <row r="1217" spans="1:12">
      <c r="A1217" s="300" t="s">
        <v>2653</v>
      </c>
      <c r="B1217" s="301" t="s">
        <v>2632</v>
      </c>
      <c r="C1217" s="302" t="s">
        <v>2651</v>
      </c>
      <c r="D1217" s="302" t="s">
        <v>2652</v>
      </c>
      <c r="E1217" s="303" t="s">
        <v>2603</v>
      </c>
      <c r="F1217" s="304" t="s">
        <v>2490</v>
      </c>
      <c r="G1217" s="305">
        <v>48</v>
      </c>
      <c r="H1217" s="306">
        <v>11</v>
      </c>
      <c r="I1217" s="306">
        <v>12</v>
      </c>
      <c r="J1217" s="306">
        <v>21</v>
      </c>
      <c r="K1217" s="306">
        <v>0</v>
      </c>
      <c r="L1217" s="306">
        <v>154</v>
      </c>
    </row>
    <row r="1218" spans="1:12">
      <c r="A1218" s="300" t="s">
        <v>2654</v>
      </c>
      <c r="B1218" s="301" t="s">
        <v>2632</v>
      </c>
      <c r="C1218" s="302" t="s">
        <v>2651</v>
      </c>
      <c r="D1218" s="302" t="s">
        <v>2652</v>
      </c>
      <c r="E1218" s="303" t="s">
        <v>2492</v>
      </c>
      <c r="F1218" s="304" t="s">
        <v>2494</v>
      </c>
      <c r="G1218" s="305">
        <v>48</v>
      </c>
      <c r="H1218" s="306">
        <v>11</v>
      </c>
      <c r="I1218" s="306">
        <v>12</v>
      </c>
      <c r="J1218" s="306">
        <v>21</v>
      </c>
      <c r="K1218" s="306">
        <v>0</v>
      </c>
      <c r="L1218" s="306">
        <v>119</v>
      </c>
    </row>
    <row r="1219" spans="1:12">
      <c r="A1219" s="300" t="s">
        <v>2655</v>
      </c>
      <c r="B1219" s="301" t="s">
        <v>2632</v>
      </c>
      <c r="C1219" s="302" t="s">
        <v>2651</v>
      </c>
      <c r="D1219" s="302" t="s">
        <v>2652</v>
      </c>
      <c r="E1219" s="303" t="s">
        <v>2496</v>
      </c>
      <c r="F1219" s="304" t="s">
        <v>2456</v>
      </c>
      <c r="G1219" s="305">
        <v>48</v>
      </c>
      <c r="H1219" s="306">
        <v>11</v>
      </c>
      <c r="I1219" s="306">
        <v>12</v>
      </c>
      <c r="J1219" s="306">
        <v>21</v>
      </c>
      <c r="K1219" s="306">
        <v>0</v>
      </c>
      <c r="L1219" s="306">
        <v>105</v>
      </c>
    </row>
    <row r="1220" spans="1:12" ht="24">
      <c r="A1220" s="300" t="s">
        <v>2656</v>
      </c>
      <c r="B1220" s="301" t="s">
        <v>2632</v>
      </c>
      <c r="C1220" s="302" t="s">
        <v>2657</v>
      </c>
      <c r="D1220" s="302" t="s">
        <v>2658</v>
      </c>
      <c r="E1220" s="303" t="s">
        <v>2442</v>
      </c>
      <c r="F1220" s="304" t="s">
        <v>2442</v>
      </c>
      <c r="G1220" s="305">
        <v>52</v>
      </c>
      <c r="H1220" s="306">
        <v>12</v>
      </c>
      <c r="I1220" s="306">
        <v>12</v>
      </c>
      <c r="J1220" s="306">
        <v>23</v>
      </c>
      <c r="K1220" s="306">
        <v>0</v>
      </c>
      <c r="L1220" s="306">
        <v>180</v>
      </c>
    </row>
    <row r="1221" spans="1:12">
      <c r="A1221" s="300" t="s">
        <v>2659</v>
      </c>
      <c r="B1221" s="301" t="s">
        <v>2632</v>
      </c>
      <c r="C1221" s="302" t="s">
        <v>2660</v>
      </c>
      <c r="D1221" s="302" t="s">
        <v>2661</v>
      </c>
      <c r="E1221" s="303" t="s">
        <v>2442</v>
      </c>
      <c r="F1221" s="304" t="s">
        <v>2442</v>
      </c>
      <c r="G1221" s="305">
        <v>45</v>
      </c>
      <c r="H1221" s="306">
        <v>9</v>
      </c>
      <c r="I1221" s="306">
        <v>11</v>
      </c>
      <c r="J1221" s="306">
        <v>19</v>
      </c>
      <c r="K1221" s="306">
        <v>0</v>
      </c>
      <c r="L1221" s="306">
        <v>127</v>
      </c>
    </row>
    <row r="1222" spans="1:12">
      <c r="A1222" s="300" t="s">
        <v>2662</v>
      </c>
      <c r="B1222" s="301" t="s">
        <v>2632</v>
      </c>
      <c r="C1222" s="302" t="s">
        <v>2663</v>
      </c>
      <c r="D1222" s="302" t="s">
        <v>2664</v>
      </c>
      <c r="E1222" s="303" t="s">
        <v>2446</v>
      </c>
      <c r="F1222" s="304" t="s">
        <v>2450</v>
      </c>
      <c r="G1222" s="305">
        <v>48</v>
      </c>
      <c r="H1222" s="306">
        <v>11</v>
      </c>
      <c r="I1222" s="306">
        <v>12</v>
      </c>
      <c r="J1222" s="306">
        <v>21</v>
      </c>
      <c r="K1222" s="306">
        <v>0</v>
      </c>
      <c r="L1222" s="306">
        <v>105</v>
      </c>
    </row>
    <row r="1223" spans="1:12">
      <c r="A1223" s="300" t="s">
        <v>2665</v>
      </c>
      <c r="B1223" s="301" t="s">
        <v>2632</v>
      </c>
      <c r="C1223" s="302" t="s">
        <v>2663</v>
      </c>
      <c r="D1223" s="302" t="s">
        <v>2664</v>
      </c>
      <c r="E1223" s="303" t="s">
        <v>2452</v>
      </c>
      <c r="F1223" s="304" t="s">
        <v>2456</v>
      </c>
      <c r="G1223" s="305">
        <v>48</v>
      </c>
      <c r="H1223" s="306">
        <v>11</v>
      </c>
      <c r="I1223" s="306">
        <v>12</v>
      </c>
      <c r="J1223" s="306">
        <v>21</v>
      </c>
      <c r="K1223" s="306">
        <v>0</v>
      </c>
      <c r="L1223" s="306">
        <v>160</v>
      </c>
    </row>
    <row r="1224" spans="1:12">
      <c r="A1224" s="300" t="s">
        <v>2666</v>
      </c>
      <c r="B1224" s="301" t="s">
        <v>2632</v>
      </c>
      <c r="C1224" s="302" t="s">
        <v>2667</v>
      </c>
      <c r="D1224" s="302" t="s">
        <v>2668</v>
      </c>
      <c r="E1224" s="303" t="s">
        <v>2442</v>
      </c>
      <c r="F1224" s="304" t="s">
        <v>2442</v>
      </c>
      <c r="G1224" s="305">
        <v>45</v>
      </c>
      <c r="H1224" s="306">
        <v>9</v>
      </c>
      <c r="I1224" s="306">
        <v>11</v>
      </c>
      <c r="J1224" s="306">
        <v>19</v>
      </c>
      <c r="K1224" s="306">
        <v>0</v>
      </c>
      <c r="L1224" s="306">
        <v>109</v>
      </c>
    </row>
    <row r="1225" spans="1:12">
      <c r="A1225" s="300" t="s">
        <v>2669</v>
      </c>
      <c r="B1225" s="301" t="s">
        <v>2632</v>
      </c>
      <c r="C1225" s="302" t="s">
        <v>2670</v>
      </c>
      <c r="D1225" s="302" t="s">
        <v>2671</v>
      </c>
      <c r="E1225" s="303" t="s">
        <v>2446</v>
      </c>
      <c r="F1225" s="304" t="s">
        <v>2601</v>
      </c>
      <c r="G1225" s="305">
        <v>48</v>
      </c>
      <c r="H1225" s="306">
        <v>11</v>
      </c>
      <c r="I1225" s="306">
        <v>12</v>
      </c>
      <c r="J1225" s="306">
        <v>21</v>
      </c>
      <c r="K1225" s="306">
        <v>0</v>
      </c>
      <c r="L1225" s="306">
        <v>117</v>
      </c>
    </row>
    <row r="1226" spans="1:12">
      <c r="A1226" s="300" t="s">
        <v>2672</v>
      </c>
      <c r="B1226" s="301" t="s">
        <v>2632</v>
      </c>
      <c r="C1226" s="302" t="s">
        <v>2670</v>
      </c>
      <c r="D1226" s="302" t="s">
        <v>2671</v>
      </c>
      <c r="E1226" s="303" t="s">
        <v>2603</v>
      </c>
      <c r="F1226" s="304" t="s">
        <v>2490</v>
      </c>
      <c r="G1226" s="305">
        <v>48</v>
      </c>
      <c r="H1226" s="306">
        <v>11</v>
      </c>
      <c r="I1226" s="306">
        <v>12</v>
      </c>
      <c r="J1226" s="306">
        <v>21</v>
      </c>
      <c r="K1226" s="306">
        <v>0</v>
      </c>
      <c r="L1226" s="306">
        <v>182</v>
      </c>
    </row>
    <row r="1227" spans="1:12">
      <c r="A1227" s="300" t="s">
        <v>2673</v>
      </c>
      <c r="B1227" s="301" t="s">
        <v>2632</v>
      </c>
      <c r="C1227" s="302" t="s">
        <v>2670</v>
      </c>
      <c r="D1227" s="302" t="s">
        <v>2671</v>
      </c>
      <c r="E1227" s="303" t="s">
        <v>2492</v>
      </c>
      <c r="F1227" s="304" t="s">
        <v>2450</v>
      </c>
      <c r="G1227" s="305">
        <v>48</v>
      </c>
      <c r="H1227" s="306">
        <v>11</v>
      </c>
      <c r="I1227" s="306">
        <v>12</v>
      </c>
      <c r="J1227" s="306">
        <v>21</v>
      </c>
      <c r="K1227" s="306">
        <v>0</v>
      </c>
      <c r="L1227" s="306">
        <v>101</v>
      </c>
    </row>
    <row r="1228" spans="1:12">
      <c r="A1228" s="300" t="s">
        <v>2674</v>
      </c>
      <c r="B1228" s="301" t="s">
        <v>2632</v>
      </c>
      <c r="C1228" s="302" t="s">
        <v>2670</v>
      </c>
      <c r="D1228" s="302" t="s">
        <v>2671</v>
      </c>
      <c r="E1228" s="303" t="s">
        <v>2452</v>
      </c>
      <c r="F1228" s="304" t="s">
        <v>2456</v>
      </c>
      <c r="G1228" s="305">
        <v>48</v>
      </c>
      <c r="H1228" s="306">
        <v>11</v>
      </c>
      <c r="I1228" s="306">
        <v>12</v>
      </c>
      <c r="J1228" s="306">
        <v>21</v>
      </c>
      <c r="K1228" s="306">
        <v>0</v>
      </c>
      <c r="L1228" s="306">
        <v>117</v>
      </c>
    </row>
    <row r="1229" spans="1:12">
      <c r="A1229" s="300" t="s">
        <v>2675</v>
      </c>
      <c r="B1229" s="301" t="s">
        <v>2632</v>
      </c>
      <c r="C1229" s="302" t="s">
        <v>2676</v>
      </c>
      <c r="D1229" s="302" t="s">
        <v>2676</v>
      </c>
      <c r="E1229" s="303" t="s">
        <v>2442</v>
      </c>
      <c r="F1229" s="304" t="s">
        <v>2442</v>
      </c>
      <c r="G1229" s="305">
        <v>48</v>
      </c>
      <c r="H1229" s="306">
        <v>11</v>
      </c>
      <c r="I1229" s="306">
        <v>12</v>
      </c>
      <c r="J1229" s="306">
        <v>21</v>
      </c>
      <c r="K1229" s="306">
        <v>0</v>
      </c>
      <c r="L1229" s="306">
        <v>95</v>
      </c>
    </row>
    <row r="1230" spans="1:12">
      <c r="A1230" s="300" t="s">
        <v>2677</v>
      </c>
      <c r="B1230" s="301" t="s">
        <v>2632</v>
      </c>
      <c r="C1230" s="302" t="s">
        <v>2678</v>
      </c>
      <c r="D1230" s="302" t="s">
        <v>2679</v>
      </c>
      <c r="E1230" s="303" t="s">
        <v>2446</v>
      </c>
      <c r="F1230" s="304" t="s">
        <v>2601</v>
      </c>
      <c r="G1230" s="305">
        <v>48</v>
      </c>
      <c r="H1230" s="306">
        <v>11</v>
      </c>
      <c r="I1230" s="306">
        <v>12</v>
      </c>
      <c r="J1230" s="306">
        <v>21</v>
      </c>
      <c r="K1230" s="306">
        <v>0</v>
      </c>
      <c r="L1230" s="306">
        <v>121</v>
      </c>
    </row>
    <row r="1231" spans="1:12">
      <c r="A1231" s="300" t="s">
        <v>2680</v>
      </c>
      <c r="B1231" s="301" t="s">
        <v>2632</v>
      </c>
      <c r="C1231" s="302" t="s">
        <v>2678</v>
      </c>
      <c r="D1231" s="302" t="s">
        <v>2679</v>
      </c>
      <c r="E1231" s="303" t="s">
        <v>2603</v>
      </c>
      <c r="F1231" s="304" t="s">
        <v>2490</v>
      </c>
      <c r="G1231" s="305">
        <v>48</v>
      </c>
      <c r="H1231" s="306">
        <v>11</v>
      </c>
      <c r="I1231" s="306">
        <v>12</v>
      </c>
      <c r="J1231" s="306">
        <v>21</v>
      </c>
      <c r="K1231" s="306">
        <v>0</v>
      </c>
      <c r="L1231" s="306">
        <v>196</v>
      </c>
    </row>
    <row r="1232" spans="1:12">
      <c r="A1232" s="300" t="s">
        <v>2681</v>
      </c>
      <c r="B1232" s="301" t="s">
        <v>2632</v>
      </c>
      <c r="C1232" s="302" t="s">
        <v>2678</v>
      </c>
      <c r="D1232" s="302" t="s">
        <v>2679</v>
      </c>
      <c r="E1232" s="303" t="s">
        <v>2492</v>
      </c>
      <c r="F1232" s="304" t="s">
        <v>2450</v>
      </c>
      <c r="G1232" s="305">
        <v>48</v>
      </c>
      <c r="H1232" s="306">
        <v>11</v>
      </c>
      <c r="I1232" s="306">
        <v>12</v>
      </c>
      <c r="J1232" s="306">
        <v>21</v>
      </c>
      <c r="K1232" s="306">
        <v>0</v>
      </c>
      <c r="L1232" s="306">
        <v>105</v>
      </c>
    </row>
    <row r="1233" spans="1:12">
      <c r="A1233" s="300" t="s">
        <v>2682</v>
      </c>
      <c r="B1233" s="301" t="s">
        <v>2632</v>
      </c>
      <c r="C1233" s="302" t="s">
        <v>2678</v>
      </c>
      <c r="D1233" s="302" t="s">
        <v>2679</v>
      </c>
      <c r="E1233" s="303" t="s">
        <v>2452</v>
      </c>
      <c r="F1233" s="304" t="s">
        <v>2456</v>
      </c>
      <c r="G1233" s="305">
        <v>48</v>
      </c>
      <c r="H1233" s="306">
        <v>11</v>
      </c>
      <c r="I1233" s="306">
        <v>12</v>
      </c>
      <c r="J1233" s="306">
        <v>21</v>
      </c>
      <c r="K1233" s="306">
        <v>0</v>
      </c>
      <c r="L1233" s="306">
        <v>121</v>
      </c>
    </row>
    <row r="1234" spans="1:12">
      <c r="A1234" s="300" t="s">
        <v>2683</v>
      </c>
      <c r="B1234" s="301" t="s">
        <v>2632</v>
      </c>
      <c r="C1234" s="302" t="s">
        <v>2684</v>
      </c>
      <c r="D1234" s="302" t="s">
        <v>2685</v>
      </c>
      <c r="E1234" s="303" t="s">
        <v>2446</v>
      </c>
      <c r="F1234" s="304" t="s">
        <v>2601</v>
      </c>
      <c r="G1234" s="305">
        <v>56</v>
      </c>
      <c r="H1234" s="306">
        <v>12</v>
      </c>
      <c r="I1234" s="306">
        <v>13</v>
      </c>
      <c r="J1234" s="306">
        <v>25</v>
      </c>
      <c r="K1234" s="306">
        <v>0</v>
      </c>
      <c r="L1234" s="306">
        <v>114</v>
      </c>
    </row>
    <row r="1235" spans="1:12">
      <c r="A1235" s="300" t="s">
        <v>2686</v>
      </c>
      <c r="B1235" s="301" t="s">
        <v>2632</v>
      </c>
      <c r="C1235" s="302" t="s">
        <v>2684</v>
      </c>
      <c r="D1235" s="302" t="s">
        <v>2685</v>
      </c>
      <c r="E1235" s="303" t="s">
        <v>2603</v>
      </c>
      <c r="F1235" s="304" t="s">
        <v>2490</v>
      </c>
      <c r="G1235" s="305">
        <v>56</v>
      </c>
      <c r="H1235" s="306">
        <v>12</v>
      </c>
      <c r="I1235" s="306">
        <v>13</v>
      </c>
      <c r="J1235" s="306">
        <v>25</v>
      </c>
      <c r="K1235" s="306">
        <v>0</v>
      </c>
      <c r="L1235" s="306">
        <v>187</v>
      </c>
    </row>
    <row r="1236" spans="1:12">
      <c r="A1236" s="300" t="s">
        <v>2687</v>
      </c>
      <c r="B1236" s="301" t="s">
        <v>2632</v>
      </c>
      <c r="C1236" s="302" t="s">
        <v>2684</v>
      </c>
      <c r="D1236" s="302" t="s">
        <v>2685</v>
      </c>
      <c r="E1236" s="307" t="s">
        <v>2492</v>
      </c>
      <c r="F1236" s="308" t="s">
        <v>2450</v>
      </c>
      <c r="G1236" s="305">
        <v>56</v>
      </c>
      <c r="H1236" s="306">
        <v>12</v>
      </c>
      <c r="I1236" s="306">
        <v>13</v>
      </c>
      <c r="J1236" s="306">
        <v>25</v>
      </c>
      <c r="K1236" s="306">
        <v>0</v>
      </c>
      <c r="L1236" s="306">
        <v>102</v>
      </c>
    </row>
    <row r="1237" spans="1:12">
      <c r="A1237" s="300" t="s">
        <v>2688</v>
      </c>
      <c r="B1237" s="301" t="s">
        <v>2632</v>
      </c>
      <c r="C1237" s="302" t="s">
        <v>2684</v>
      </c>
      <c r="D1237" s="302" t="s">
        <v>2685</v>
      </c>
      <c r="E1237" s="303" t="s">
        <v>2452</v>
      </c>
      <c r="F1237" s="304" t="s">
        <v>2456</v>
      </c>
      <c r="G1237" s="305">
        <v>56</v>
      </c>
      <c r="H1237" s="306">
        <v>12</v>
      </c>
      <c r="I1237" s="306">
        <v>13</v>
      </c>
      <c r="J1237" s="306">
        <v>25</v>
      </c>
      <c r="K1237" s="306">
        <v>0</v>
      </c>
      <c r="L1237" s="306">
        <v>114</v>
      </c>
    </row>
    <row r="1238" spans="1:12">
      <c r="A1238" s="300" t="s">
        <v>2689</v>
      </c>
      <c r="B1238" s="301" t="s">
        <v>2632</v>
      </c>
      <c r="C1238" s="302" t="s">
        <v>2690</v>
      </c>
      <c r="D1238" s="302" t="s">
        <v>2691</v>
      </c>
      <c r="E1238" s="303" t="s">
        <v>2446</v>
      </c>
      <c r="F1238" s="304" t="s">
        <v>2459</v>
      </c>
      <c r="G1238" s="305">
        <v>56</v>
      </c>
      <c r="H1238" s="306">
        <v>12</v>
      </c>
      <c r="I1238" s="306">
        <v>13</v>
      </c>
      <c r="J1238" s="306">
        <v>25</v>
      </c>
      <c r="K1238" s="306">
        <v>0</v>
      </c>
      <c r="L1238" s="306">
        <v>219</v>
      </c>
    </row>
    <row r="1239" spans="1:12">
      <c r="A1239" s="300" t="s">
        <v>2692</v>
      </c>
      <c r="B1239" s="301" t="s">
        <v>2632</v>
      </c>
      <c r="C1239" s="302" t="s">
        <v>2690</v>
      </c>
      <c r="D1239" s="302" t="s">
        <v>2691</v>
      </c>
      <c r="E1239" s="303" t="s">
        <v>2461</v>
      </c>
      <c r="F1239" s="304" t="s">
        <v>2490</v>
      </c>
      <c r="G1239" s="305">
        <v>56</v>
      </c>
      <c r="H1239" s="306">
        <v>12</v>
      </c>
      <c r="I1239" s="306">
        <v>13</v>
      </c>
      <c r="J1239" s="306">
        <v>25</v>
      </c>
      <c r="K1239" s="306">
        <v>0</v>
      </c>
      <c r="L1239" s="306">
        <v>370</v>
      </c>
    </row>
    <row r="1240" spans="1:12">
      <c r="A1240" s="300" t="s">
        <v>2693</v>
      </c>
      <c r="B1240" s="301" t="s">
        <v>2632</v>
      </c>
      <c r="C1240" s="302" t="s">
        <v>2690</v>
      </c>
      <c r="D1240" s="302" t="s">
        <v>2691</v>
      </c>
      <c r="E1240" s="303" t="s">
        <v>2492</v>
      </c>
      <c r="F1240" s="304" t="s">
        <v>2456</v>
      </c>
      <c r="G1240" s="305">
        <v>56</v>
      </c>
      <c r="H1240" s="306">
        <v>12</v>
      </c>
      <c r="I1240" s="306">
        <v>13</v>
      </c>
      <c r="J1240" s="306">
        <v>25</v>
      </c>
      <c r="K1240" s="306">
        <v>0</v>
      </c>
      <c r="L1240" s="306">
        <v>219</v>
      </c>
    </row>
    <row r="1241" spans="1:12">
      <c r="A1241" s="300" t="s">
        <v>2694</v>
      </c>
      <c r="B1241" s="301" t="s">
        <v>2632</v>
      </c>
      <c r="C1241" s="302" t="s">
        <v>2695</v>
      </c>
      <c r="D1241" s="302" t="s">
        <v>2696</v>
      </c>
      <c r="E1241" s="303" t="s">
        <v>2446</v>
      </c>
      <c r="F1241" s="304" t="s">
        <v>2601</v>
      </c>
      <c r="G1241" s="305">
        <v>56</v>
      </c>
      <c r="H1241" s="306">
        <v>12</v>
      </c>
      <c r="I1241" s="306">
        <v>13</v>
      </c>
      <c r="J1241" s="306">
        <v>25</v>
      </c>
      <c r="K1241" s="306">
        <v>0</v>
      </c>
      <c r="L1241" s="306">
        <v>140</v>
      </c>
    </row>
    <row r="1242" spans="1:12">
      <c r="A1242" s="300" t="s">
        <v>2697</v>
      </c>
      <c r="B1242" s="301" t="s">
        <v>2632</v>
      </c>
      <c r="C1242" s="302" t="s">
        <v>2695</v>
      </c>
      <c r="D1242" s="302" t="s">
        <v>2696</v>
      </c>
      <c r="E1242" s="303" t="s">
        <v>2603</v>
      </c>
      <c r="F1242" s="304" t="s">
        <v>2490</v>
      </c>
      <c r="G1242" s="305">
        <v>56</v>
      </c>
      <c r="H1242" s="306">
        <v>12</v>
      </c>
      <c r="I1242" s="306">
        <v>13</v>
      </c>
      <c r="J1242" s="306">
        <v>25</v>
      </c>
      <c r="K1242" s="306">
        <v>0</v>
      </c>
      <c r="L1242" s="306">
        <v>377</v>
      </c>
    </row>
    <row r="1243" spans="1:12">
      <c r="A1243" s="300" t="s">
        <v>2698</v>
      </c>
      <c r="B1243" s="301" t="s">
        <v>2632</v>
      </c>
      <c r="C1243" s="302" t="s">
        <v>2695</v>
      </c>
      <c r="D1243" s="302" t="s">
        <v>2696</v>
      </c>
      <c r="E1243" s="303" t="s">
        <v>2492</v>
      </c>
      <c r="F1243" s="304" t="s">
        <v>2538</v>
      </c>
      <c r="G1243" s="305">
        <v>56</v>
      </c>
      <c r="H1243" s="306">
        <v>12</v>
      </c>
      <c r="I1243" s="306">
        <v>13</v>
      </c>
      <c r="J1243" s="306">
        <v>25</v>
      </c>
      <c r="K1243" s="306">
        <v>0</v>
      </c>
      <c r="L1243" s="306">
        <v>149</v>
      </c>
    </row>
    <row r="1244" spans="1:12">
      <c r="A1244" s="300" t="s">
        <v>2699</v>
      </c>
      <c r="B1244" s="301" t="s">
        <v>2632</v>
      </c>
      <c r="C1244" s="302" t="s">
        <v>2695</v>
      </c>
      <c r="D1244" s="302" t="s">
        <v>2696</v>
      </c>
      <c r="E1244" s="303" t="s">
        <v>2540</v>
      </c>
      <c r="F1244" s="304" t="s">
        <v>2494</v>
      </c>
      <c r="G1244" s="305">
        <v>56</v>
      </c>
      <c r="H1244" s="306">
        <v>12</v>
      </c>
      <c r="I1244" s="306">
        <v>13</v>
      </c>
      <c r="J1244" s="306">
        <v>25</v>
      </c>
      <c r="K1244" s="306">
        <v>0</v>
      </c>
      <c r="L1244" s="306">
        <v>192</v>
      </c>
    </row>
    <row r="1245" spans="1:12">
      <c r="A1245" s="300" t="s">
        <v>2700</v>
      </c>
      <c r="B1245" s="301" t="s">
        <v>2632</v>
      </c>
      <c r="C1245" s="302" t="s">
        <v>2695</v>
      </c>
      <c r="D1245" s="302" t="s">
        <v>2696</v>
      </c>
      <c r="E1245" s="303" t="s">
        <v>2496</v>
      </c>
      <c r="F1245" s="304" t="s">
        <v>2456</v>
      </c>
      <c r="G1245" s="305">
        <v>56</v>
      </c>
      <c r="H1245" s="306">
        <v>12</v>
      </c>
      <c r="I1245" s="306">
        <v>13</v>
      </c>
      <c r="J1245" s="306">
        <v>25</v>
      </c>
      <c r="K1245" s="306">
        <v>0</v>
      </c>
      <c r="L1245" s="306">
        <v>140</v>
      </c>
    </row>
    <row r="1246" spans="1:12">
      <c r="A1246" s="300" t="s">
        <v>2701</v>
      </c>
      <c r="B1246" s="301" t="s">
        <v>2702</v>
      </c>
      <c r="C1246" s="302" t="s">
        <v>2703</v>
      </c>
      <c r="D1246" s="302" t="s">
        <v>2704</v>
      </c>
      <c r="E1246" s="303" t="s">
        <v>2442</v>
      </c>
      <c r="F1246" s="304" t="s">
        <v>2442</v>
      </c>
      <c r="G1246" s="305">
        <v>48</v>
      </c>
      <c r="H1246" s="306">
        <v>11</v>
      </c>
      <c r="I1246" s="306">
        <v>12</v>
      </c>
      <c r="J1246" s="306">
        <v>21</v>
      </c>
      <c r="K1246" s="306">
        <v>0</v>
      </c>
      <c r="L1246" s="306">
        <v>130</v>
      </c>
    </row>
    <row r="1247" spans="1:12">
      <c r="A1247" s="300" t="s">
        <v>2705</v>
      </c>
      <c r="B1247" s="301" t="s">
        <v>2702</v>
      </c>
      <c r="C1247" s="302" t="s">
        <v>2706</v>
      </c>
      <c r="D1247" s="302" t="s">
        <v>2707</v>
      </c>
      <c r="E1247" s="303" t="s">
        <v>2442</v>
      </c>
      <c r="F1247" s="304" t="s">
        <v>2442</v>
      </c>
      <c r="G1247" s="305">
        <v>48</v>
      </c>
      <c r="H1247" s="306">
        <v>11</v>
      </c>
      <c r="I1247" s="306">
        <v>12</v>
      </c>
      <c r="J1247" s="306">
        <v>21</v>
      </c>
      <c r="K1247" s="306">
        <v>0</v>
      </c>
      <c r="L1247" s="306">
        <v>94</v>
      </c>
    </row>
    <row r="1248" spans="1:12">
      <c r="A1248" s="300" t="s">
        <v>2708</v>
      </c>
      <c r="B1248" s="301" t="s">
        <v>2702</v>
      </c>
      <c r="C1248" s="302" t="s">
        <v>2709</v>
      </c>
      <c r="D1248" s="302" t="s">
        <v>2709</v>
      </c>
      <c r="E1248" s="303" t="s">
        <v>2442</v>
      </c>
      <c r="F1248" s="304" t="s">
        <v>2442</v>
      </c>
      <c r="G1248" s="305">
        <v>45</v>
      </c>
      <c r="H1248" s="306">
        <v>9</v>
      </c>
      <c r="I1248" s="306">
        <v>11</v>
      </c>
      <c r="J1248" s="306">
        <v>19</v>
      </c>
      <c r="K1248" s="306">
        <v>0</v>
      </c>
      <c r="L1248" s="306">
        <v>125</v>
      </c>
    </row>
    <row r="1249" spans="1:12">
      <c r="A1249" s="300" t="s">
        <v>2710</v>
      </c>
      <c r="B1249" s="301" t="s">
        <v>2702</v>
      </c>
      <c r="C1249" s="302" t="s">
        <v>2711</v>
      </c>
      <c r="D1249" s="302" t="s">
        <v>2711</v>
      </c>
      <c r="E1249" s="303" t="s">
        <v>2442</v>
      </c>
      <c r="F1249" s="304" t="s">
        <v>2442</v>
      </c>
      <c r="G1249" s="305">
        <v>48</v>
      </c>
      <c r="H1249" s="306">
        <v>11</v>
      </c>
      <c r="I1249" s="306">
        <v>12</v>
      </c>
      <c r="J1249" s="306">
        <v>21</v>
      </c>
      <c r="K1249" s="306">
        <v>0</v>
      </c>
      <c r="L1249" s="306">
        <v>107</v>
      </c>
    </row>
    <row r="1250" spans="1:12">
      <c r="A1250" s="300" t="s">
        <v>2712</v>
      </c>
      <c r="B1250" s="301" t="s">
        <v>2702</v>
      </c>
      <c r="C1250" s="302" t="s">
        <v>2713</v>
      </c>
      <c r="D1250" s="302" t="s">
        <v>2714</v>
      </c>
      <c r="E1250" s="303" t="s">
        <v>2442</v>
      </c>
      <c r="F1250" s="304" t="s">
        <v>2442</v>
      </c>
      <c r="G1250" s="305">
        <v>48</v>
      </c>
      <c r="H1250" s="306">
        <v>11</v>
      </c>
      <c r="I1250" s="306">
        <v>12</v>
      </c>
      <c r="J1250" s="306">
        <v>21</v>
      </c>
      <c r="K1250" s="306">
        <v>0</v>
      </c>
      <c r="L1250" s="306">
        <v>105</v>
      </c>
    </row>
    <row r="1251" spans="1:12" ht="84">
      <c r="A1251" s="300" t="s">
        <v>2401</v>
      </c>
      <c r="B1251" s="301" t="s">
        <v>2715</v>
      </c>
      <c r="C1251" s="302" t="s">
        <v>1259</v>
      </c>
      <c r="D1251" s="302" t="s">
        <v>2716</v>
      </c>
      <c r="E1251" s="303" t="s">
        <v>2446</v>
      </c>
      <c r="F1251" s="304" t="s">
        <v>2474</v>
      </c>
      <c r="G1251" s="305">
        <v>52</v>
      </c>
      <c r="H1251" s="306">
        <v>12</v>
      </c>
      <c r="I1251" s="306">
        <v>12</v>
      </c>
      <c r="J1251" s="306">
        <v>23</v>
      </c>
      <c r="K1251" s="306">
        <v>0</v>
      </c>
      <c r="L1251" s="306">
        <v>250</v>
      </c>
    </row>
    <row r="1252" spans="1:12" ht="84">
      <c r="A1252" s="300" t="s">
        <v>2402</v>
      </c>
      <c r="B1252" s="301" t="s">
        <v>2715</v>
      </c>
      <c r="C1252" s="302" t="s">
        <v>1259</v>
      </c>
      <c r="D1252" s="302" t="s">
        <v>2716</v>
      </c>
      <c r="E1252" s="303" t="s">
        <v>2476</v>
      </c>
      <c r="F1252" s="304" t="s">
        <v>2447</v>
      </c>
      <c r="G1252" s="305">
        <v>52</v>
      </c>
      <c r="H1252" s="306">
        <v>12</v>
      </c>
      <c r="I1252" s="306">
        <v>12</v>
      </c>
      <c r="J1252" s="306">
        <v>23</v>
      </c>
      <c r="K1252" s="306">
        <v>0</v>
      </c>
      <c r="L1252" s="306">
        <v>201</v>
      </c>
    </row>
    <row r="1253" spans="1:12" ht="84">
      <c r="A1253" s="300" t="s">
        <v>2388</v>
      </c>
      <c r="B1253" s="301" t="s">
        <v>2715</v>
      </c>
      <c r="C1253" s="302" t="s">
        <v>1259</v>
      </c>
      <c r="D1253" s="302" t="s">
        <v>2716</v>
      </c>
      <c r="E1253" s="303" t="s">
        <v>2449</v>
      </c>
      <c r="F1253" s="304" t="s">
        <v>2538</v>
      </c>
      <c r="G1253" s="305">
        <v>52</v>
      </c>
      <c r="H1253" s="306">
        <v>12</v>
      </c>
      <c r="I1253" s="306">
        <v>12</v>
      </c>
      <c r="J1253" s="306">
        <v>23</v>
      </c>
      <c r="K1253" s="306">
        <v>0</v>
      </c>
      <c r="L1253" s="306">
        <v>253</v>
      </c>
    </row>
    <row r="1254" spans="1:12" ht="84">
      <c r="A1254" s="300" t="s">
        <v>1256</v>
      </c>
      <c r="B1254" s="301" t="s">
        <v>2715</v>
      </c>
      <c r="C1254" s="302" t="s">
        <v>1259</v>
      </c>
      <c r="D1254" s="302" t="s">
        <v>2716</v>
      </c>
      <c r="E1254" s="303" t="s">
        <v>2540</v>
      </c>
      <c r="F1254" s="304" t="s">
        <v>2494</v>
      </c>
      <c r="G1254" s="305">
        <v>52</v>
      </c>
      <c r="H1254" s="306">
        <v>12</v>
      </c>
      <c r="I1254" s="306">
        <v>12</v>
      </c>
      <c r="J1254" s="306">
        <v>23</v>
      </c>
      <c r="K1254" s="306">
        <v>0</v>
      </c>
      <c r="L1254" s="306">
        <v>175</v>
      </c>
    </row>
    <row r="1255" spans="1:12" ht="84">
      <c r="A1255" s="300" t="s">
        <v>1257</v>
      </c>
      <c r="B1255" s="301" t="s">
        <v>2715</v>
      </c>
      <c r="C1255" s="302" t="s">
        <v>1259</v>
      </c>
      <c r="D1255" s="302" t="s">
        <v>2716</v>
      </c>
      <c r="E1255" s="303" t="s">
        <v>2496</v>
      </c>
      <c r="F1255" s="304" t="s">
        <v>2456</v>
      </c>
      <c r="G1255" s="305">
        <v>52</v>
      </c>
      <c r="H1255" s="306">
        <v>12</v>
      </c>
      <c r="I1255" s="306">
        <v>12</v>
      </c>
      <c r="J1255" s="306">
        <v>23</v>
      </c>
      <c r="K1255" s="306">
        <v>0</v>
      </c>
      <c r="L1255" s="306">
        <v>250</v>
      </c>
    </row>
    <row r="1256" spans="1:12">
      <c r="A1256" s="300" t="s">
        <v>2717</v>
      </c>
      <c r="B1256" s="301" t="s">
        <v>2718</v>
      </c>
      <c r="C1256" s="302" t="s">
        <v>2719</v>
      </c>
      <c r="D1256" s="302" t="s">
        <v>2720</v>
      </c>
      <c r="E1256" s="303" t="s">
        <v>2446</v>
      </c>
      <c r="F1256" s="304" t="s">
        <v>2478</v>
      </c>
      <c r="G1256" s="305">
        <v>41</v>
      </c>
      <c r="H1256" s="306">
        <v>9</v>
      </c>
      <c r="I1256" s="306">
        <v>9</v>
      </c>
      <c r="J1256" s="306">
        <v>18</v>
      </c>
      <c r="K1256" s="306">
        <v>0</v>
      </c>
      <c r="L1256" s="306">
        <v>93</v>
      </c>
    </row>
    <row r="1257" spans="1:12">
      <c r="A1257" s="300" t="s">
        <v>2721</v>
      </c>
      <c r="B1257" s="301" t="s">
        <v>2718</v>
      </c>
      <c r="C1257" s="302" t="s">
        <v>2719</v>
      </c>
      <c r="D1257" s="302" t="s">
        <v>2720</v>
      </c>
      <c r="E1257" s="303" t="s">
        <v>2480</v>
      </c>
      <c r="F1257" s="304" t="s">
        <v>2456</v>
      </c>
      <c r="G1257" s="305">
        <v>41</v>
      </c>
      <c r="H1257" s="306">
        <v>9</v>
      </c>
      <c r="I1257" s="306">
        <v>9</v>
      </c>
      <c r="J1257" s="306">
        <v>18</v>
      </c>
      <c r="K1257" s="306">
        <v>0</v>
      </c>
      <c r="L1257" s="306">
        <v>110</v>
      </c>
    </row>
    <row r="1258" spans="1:12">
      <c r="A1258" s="300" t="s">
        <v>2722</v>
      </c>
      <c r="B1258" s="301" t="s">
        <v>2718</v>
      </c>
      <c r="C1258" s="302" t="s">
        <v>2723</v>
      </c>
      <c r="D1258" s="302" t="s">
        <v>2724</v>
      </c>
      <c r="E1258" s="303" t="s">
        <v>2446</v>
      </c>
      <c r="F1258" s="304" t="s">
        <v>2478</v>
      </c>
      <c r="G1258" s="305">
        <v>45</v>
      </c>
      <c r="H1258" s="306">
        <v>9</v>
      </c>
      <c r="I1258" s="306">
        <v>11</v>
      </c>
      <c r="J1258" s="306">
        <v>19</v>
      </c>
      <c r="K1258" s="306">
        <v>0</v>
      </c>
      <c r="L1258" s="306">
        <v>95</v>
      </c>
    </row>
    <row r="1259" spans="1:12">
      <c r="A1259" s="300" t="s">
        <v>2725</v>
      </c>
      <c r="B1259" s="301" t="s">
        <v>2718</v>
      </c>
      <c r="C1259" s="302" t="s">
        <v>2723</v>
      </c>
      <c r="D1259" s="302" t="s">
        <v>2724</v>
      </c>
      <c r="E1259" s="303" t="s">
        <v>2480</v>
      </c>
      <c r="F1259" s="304" t="s">
        <v>2538</v>
      </c>
      <c r="G1259" s="305">
        <v>45</v>
      </c>
      <c r="H1259" s="306">
        <v>9</v>
      </c>
      <c r="I1259" s="306">
        <v>11</v>
      </c>
      <c r="J1259" s="306">
        <v>19</v>
      </c>
      <c r="K1259" s="306">
        <v>0</v>
      </c>
      <c r="L1259" s="306">
        <v>128</v>
      </c>
    </row>
    <row r="1260" spans="1:12">
      <c r="A1260" s="300" t="s">
        <v>2726</v>
      </c>
      <c r="B1260" s="301" t="s">
        <v>2718</v>
      </c>
      <c r="C1260" s="302" t="s">
        <v>2723</v>
      </c>
      <c r="D1260" s="302" t="s">
        <v>2724</v>
      </c>
      <c r="E1260" s="303" t="s">
        <v>2540</v>
      </c>
      <c r="F1260" s="304" t="s">
        <v>2494</v>
      </c>
      <c r="G1260" s="305">
        <v>45</v>
      </c>
      <c r="H1260" s="306">
        <v>9</v>
      </c>
      <c r="I1260" s="306">
        <v>11</v>
      </c>
      <c r="J1260" s="306">
        <v>19</v>
      </c>
      <c r="K1260" s="306">
        <v>0</v>
      </c>
      <c r="L1260" s="306">
        <v>181</v>
      </c>
    </row>
    <row r="1261" spans="1:12">
      <c r="A1261" s="300" t="s">
        <v>2727</v>
      </c>
      <c r="B1261" s="301" t="s">
        <v>2718</v>
      </c>
      <c r="C1261" s="302" t="s">
        <v>2723</v>
      </c>
      <c r="D1261" s="302" t="s">
        <v>2724</v>
      </c>
      <c r="E1261" s="303" t="s">
        <v>2496</v>
      </c>
      <c r="F1261" s="304" t="s">
        <v>2456</v>
      </c>
      <c r="G1261" s="305">
        <v>45</v>
      </c>
      <c r="H1261" s="306">
        <v>9</v>
      </c>
      <c r="I1261" s="306">
        <v>11</v>
      </c>
      <c r="J1261" s="306">
        <v>19</v>
      </c>
      <c r="K1261" s="306">
        <v>0</v>
      </c>
      <c r="L1261" s="306">
        <v>95</v>
      </c>
    </row>
    <row r="1262" spans="1:12">
      <c r="A1262" s="300" t="s">
        <v>2728</v>
      </c>
      <c r="B1262" s="301" t="s">
        <v>2718</v>
      </c>
      <c r="C1262" s="302" t="s">
        <v>2729</v>
      </c>
      <c r="D1262" s="302" t="s">
        <v>2730</v>
      </c>
      <c r="E1262" s="303" t="s">
        <v>2442</v>
      </c>
      <c r="F1262" s="304" t="s">
        <v>2442</v>
      </c>
      <c r="G1262" s="305">
        <v>41</v>
      </c>
      <c r="H1262" s="306">
        <v>9</v>
      </c>
      <c r="I1262" s="306">
        <v>9</v>
      </c>
      <c r="J1262" s="306">
        <v>18</v>
      </c>
      <c r="K1262" s="306">
        <v>0</v>
      </c>
      <c r="L1262" s="306">
        <v>127</v>
      </c>
    </row>
    <row r="1263" spans="1:12" ht="24">
      <c r="A1263" s="300" t="s">
        <v>2731</v>
      </c>
      <c r="B1263" s="301" t="s">
        <v>2732</v>
      </c>
      <c r="C1263" s="302" t="s">
        <v>2733</v>
      </c>
      <c r="D1263" s="302" t="s">
        <v>2734</v>
      </c>
      <c r="E1263" s="303" t="s">
        <v>2446</v>
      </c>
      <c r="F1263" s="304" t="s">
        <v>2459</v>
      </c>
      <c r="G1263" s="305">
        <v>45</v>
      </c>
      <c r="H1263" s="306">
        <v>9</v>
      </c>
      <c r="I1263" s="306">
        <v>11</v>
      </c>
      <c r="J1263" s="306">
        <v>19</v>
      </c>
      <c r="K1263" s="306">
        <v>0</v>
      </c>
      <c r="L1263" s="306">
        <v>136</v>
      </c>
    </row>
    <row r="1264" spans="1:12" ht="24">
      <c r="A1264" s="300" t="s">
        <v>2735</v>
      </c>
      <c r="B1264" s="301" t="s">
        <v>2732</v>
      </c>
      <c r="C1264" s="302" t="s">
        <v>2733</v>
      </c>
      <c r="D1264" s="302" t="s">
        <v>2734</v>
      </c>
      <c r="E1264" s="303" t="s">
        <v>2461</v>
      </c>
      <c r="F1264" s="304" t="s">
        <v>2478</v>
      </c>
      <c r="G1264" s="305">
        <v>45</v>
      </c>
      <c r="H1264" s="306">
        <v>9</v>
      </c>
      <c r="I1264" s="306">
        <v>11</v>
      </c>
      <c r="J1264" s="306">
        <v>19</v>
      </c>
      <c r="K1264" s="306">
        <v>0</v>
      </c>
      <c r="L1264" s="306">
        <v>195</v>
      </c>
    </row>
    <row r="1265" spans="1:12" ht="24">
      <c r="A1265" s="300" t="s">
        <v>2736</v>
      </c>
      <c r="B1265" s="301" t="s">
        <v>2732</v>
      </c>
      <c r="C1265" s="302" t="s">
        <v>2733</v>
      </c>
      <c r="D1265" s="302" t="s">
        <v>2734</v>
      </c>
      <c r="E1265" s="303" t="s">
        <v>2480</v>
      </c>
      <c r="F1265" s="304" t="s">
        <v>2456</v>
      </c>
      <c r="G1265" s="305">
        <v>45</v>
      </c>
      <c r="H1265" s="306">
        <v>9</v>
      </c>
      <c r="I1265" s="306">
        <v>11</v>
      </c>
      <c r="J1265" s="306">
        <v>19</v>
      </c>
      <c r="K1265" s="306">
        <v>0</v>
      </c>
      <c r="L1265" s="306">
        <v>110</v>
      </c>
    </row>
    <row r="1266" spans="1:12">
      <c r="A1266" s="300" t="s">
        <v>2737</v>
      </c>
      <c r="B1266" s="301" t="s">
        <v>2732</v>
      </c>
      <c r="C1266" s="302" t="s">
        <v>2738</v>
      </c>
      <c r="D1266" s="302" t="s">
        <v>2739</v>
      </c>
      <c r="E1266" s="303" t="s">
        <v>2446</v>
      </c>
      <c r="F1266" s="304" t="s">
        <v>2740</v>
      </c>
      <c r="G1266" s="305">
        <v>41</v>
      </c>
      <c r="H1266" s="306">
        <v>9</v>
      </c>
      <c r="I1266" s="306">
        <v>9</v>
      </c>
      <c r="J1266" s="306">
        <v>18</v>
      </c>
      <c r="K1266" s="306">
        <v>0</v>
      </c>
      <c r="L1266" s="306">
        <v>102</v>
      </c>
    </row>
    <row r="1267" spans="1:12">
      <c r="A1267" s="300" t="s">
        <v>2741</v>
      </c>
      <c r="B1267" s="301" t="s">
        <v>2732</v>
      </c>
      <c r="C1267" s="302" t="s">
        <v>2738</v>
      </c>
      <c r="D1267" s="302" t="s">
        <v>2739</v>
      </c>
      <c r="E1267" s="307" t="s">
        <v>2742</v>
      </c>
      <c r="F1267" s="308" t="s">
        <v>2490</v>
      </c>
      <c r="G1267" s="305">
        <v>41</v>
      </c>
      <c r="H1267" s="306">
        <v>9</v>
      </c>
      <c r="I1267" s="306">
        <v>9</v>
      </c>
      <c r="J1267" s="306">
        <v>18</v>
      </c>
      <c r="K1267" s="306">
        <v>0</v>
      </c>
      <c r="L1267" s="306">
        <v>161</v>
      </c>
    </row>
    <row r="1268" spans="1:12">
      <c r="A1268" s="300" t="s">
        <v>2743</v>
      </c>
      <c r="B1268" s="301" t="s">
        <v>2732</v>
      </c>
      <c r="C1268" s="302" t="s">
        <v>2738</v>
      </c>
      <c r="D1268" s="302" t="s">
        <v>2739</v>
      </c>
      <c r="E1268" s="303" t="s">
        <v>2492</v>
      </c>
      <c r="F1268" s="304" t="s">
        <v>2456</v>
      </c>
      <c r="G1268" s="305">
        <v>41</v>
      </c>
      <c r="H1268" s="306">
        <v>9</v>
      </c>
      <c r="I1268" s="306">
        <v>9</v>
      </c>
      <c r="J1268" s="306">
        <v>18</v>
      </c>
      <c r="K1268" s="306">
        <v>0</v>
      </c>
      <c r="L1268" s="306">
        <v>102</v>
      </c>
    </row>
    <row r="1269" spans="1:12">
      <c r="A1269" s="300" t="s">
        <v>2744</v>
      </c>
      <c r="B1269" s="301" t="s">
        <v>2732</v>
      </c>
      <c r="C1269" s="302" t="s">
        <v>2745</v>
      </c>
      <c r="D1269" s="302" t="s">
        <v>2746</v>
      </c>
      <c r="E1269" s="303" t="s">
        <v>2446</v>
      </c>
      <c r="F1269" s="304" t="s">
        <v>2740</v>
      </c>
      <c r="G1269" s="305">
        <v>48</v>
      </c>
      <c r="H1269" s="306">
        <v>11</v>
      </c>
      <c r="I1269" s="306">
        <v>12</v>
      </c>
      <c r="J1269" s="306">
        <v>21</v>
      </c>
      <c r="K1269" s="306">
        <v>0</v>
      </c>
      <c r="L1269" s="306">
        <v>121</v>
      </c>
    </row>
    <row r="1270" spans="1:12">
      <c r="A1270" s="300" t="s">
        <v>2747</v>
      </c>
      <c r="B1270" s="301" t="s">
        <v>2732</v>
      </c>
      <c r="C1270" s="302" t="s">
        <v>2745</v>
      </c>
      <c r="D1270" s="302" t="s">
        <v>2746</v>
      </c>
      <c r="E1270" s="303" t="s">
        <v>2742</v>
      </c>
      <c r="F1270" s="304" t="s">
        <v>2490</v>
      </c>
      <c r="G1270" s="305">
        <v>48</v>
      </c>
      <c r="H1270" s="306">
        <v>11</v>
      </c>
      <c r="I1270" s="306">
        <v>12</v>
      </c>
      <c r="J1270" s="306">
        <v>21</v>
      </c>
      <c r="K1270" s="306">
        <v>0</v>
      </c>
      <c r="L1270" s="306">
        <v>149</v>
      </c>
    </row>
    <row r="1271" spans="1:12">
      <c r="A1271" s="300" t="s">
        <v>2748</v>
      </c>
      <c r="B1271" s="301" t="s">
        <v>2732</v>
      </c>
      <c r="C1271" s="302" t="s">
        <v>2745</v>
      </c>
      <c r="D1271" s="302" t="s">
        <v>2746</v>
      </c>
      <c r="E1271" s="303" t="s">
        <v>2492</v>
      </c>
      <c r="F1271" s="304" t="s">
        <v>2456</v>
      </c>
      <c r="G1271" s="305">
        <v>48</v>
      </c>
      <c r="H1271" s="306">
        <v>11</v>
      </c>
      <c r="I1271" s="306">
        <v>12</v>
      </c>
      <c r="J1271" s="306">
        <v>21</v>
      </c>
      <c r="K1271" s="306">
        <v>0</v>
      </c>
      <c r="L1271" s="306">
        <v>121</v>
      </c>
    </row>
    <row r="1272" spans="1:12">
      <c r="A1272" s="300" t="s">
        <v>2749</v>
      </c>
      <c r="B1272" s="301" t="s">
        <v>2732</v>
      </c>
      <c r="C1272" s="302" t="s">
        <v>2750</v>
      </c>
      <c r="D1272" s="302" t="s">
        <v>2751</v>
      </c>
      <c r="E1272" s="307" t="s">
        <v>2446</v>
      </c>
      <c r="F1272" s="308" t="s">
        <v>2740</v>
      </c>
      <c r="G1272" s="305">
        <v>45</v>
      </c>
      <c r="H1272" s="306">
        <v>9</v>
      </c>
      <c r="I1272" s="306">
        <v>11</v>
      </c>
      <c r="J1272" s="306">
        <v>19</v>
      </c>
      <c r="K1272" s="306">
        <v>0</v>
      </c>
      <c r="L1272" s="306">
        <v>97</v>
      </c>
    </row>
    <row r="1273" spans="1:12">
      <c r="A1273" s="300" t="s">
        <v>2752</v>
      </c>
      <c r="B1273" s="301" t="s">
        <v>2732</v>
      </c>
      <c r="C1273" s="302" t="s">
        <v>2750</v>
      </c>
      <c r="D1273" s="302" t="s">
        <v>2751</v>
      </c>
      <c r="E1273" s="303" t="s">
        <v>2742</v>
      </c>
      <c r="F1273" s="304" t="s">
        <v>2490</v>
      </c>
      <c r="G1273" s="305">
        <v>45</v>
      </c>
      <c r="H1273" s="306">
        <v>9</v>
      </c>
      <c r="I1273" s="306">
        <v>11</v>
      </c>
      <c r="J1273" s="306">
        <v>19</v>
      </c>
      <c r="K1273" s="306">
        <v>0</v>
      </c>
      <c r="L1273" s="306">
        <v>131</v>
      </c>
    </row>
    <row r="1274" spans="1:12">
      <c r="A1274" s="300" t="s">
        <v>2753</v>
      </c>
      <c r="B1274" s="301" t="s">
        <v>2732</v>
      </c>
      <c r="C1274" s="302" t="s">
        <v>2750</v>
      </c>
      <c r="D1274" s="302" t="s">
        <v>2751</v>
      </c>
      <c r="E1274" s="303" t="s">
        <v>2492</v>
      </c>
      <c r="F1274" s="304" t="s">
        <v>2453</v>
      </c>
      <c r="G1274" s="305">
        <v>45</v>
      </c>
      <c r="H1274" s="306">
        <v>9</v>
      </c>
      <c r="I1274" s="306">
        <v>11</v>
      </c>
      <c r="J1274" s="306">
        <v>19</v>
      </c>
      <c r="K1274" s="306">
        <v>0</v>
      </c>
      <c r="L1274" s="306">
        <v>108</v>
      </c>
    </row>
    <row r="1275" spans="1:12">
      <c r="A1275" s="300" t="s">
        <v>2754</v>
      </c>
      <c r="B1275" s="301" t="s">
        <v>2732</v>
      </c>
      <c r="C1275" s="302" t="s">
        <v>2750</v>
      </c>
      <c r="D1275" s="302" t="s">
        <v>2751</v>
      </c>
      <c r="E1275" s="303" t="s">
        <v>2455</v>
      </c>
      <c r="F1275" s="304" t="s">
        <v>2456</v>
      </c>
      <c r="G1275" s="305">
        <v>45</v>
      </c>
      <c r="H1275" s="306">
        <v>9</v>
      </c>
      <c r="I1275" s="306">
        <v>11</v>
      </c>
      <c r="J1275" s="306">
        <v>19</v>
      </c>
      <c r="K1275" s="306">
        <v>0</v>
      </c>
      <c r="L1275" s="306">
        <v>97</v>
      </c>
    </row>
    <row r="1276" spans="1:12">
      <c r="A1276" s="300" t="s">
        <v>2755</v>
      </c>
      <c r="B1276" s="301" t="s">
        <v>2732</v>
      </c>
      <c r="C1276" s="302" t="s">
        <v>2756</v>
      </c>
      <c r="D1276" s="302" t="s">
        <v>2757</v>
      </c>
      <c r="E1276" s="303" t="s">
        <v>2446</v>
      </c>
      <c r="F1276" s="304" t="s">
        <v>2459</v>
      </c>
      <c r="G1276" s="305">
        <v>48</v>
      </c>
      <c r="H1276" s="306">
        <v>11</v>
      </c>
      <c r="I1276" s="306">
        <v>12</v>
      </c>
      <c r="J1276" s="306">
        <v>21</v>
      </c>
      <c r="K1276" s="306">
        <v>0</v>
      </c>
      <c r="L1276" s="306">
        <v>148</v>
      </c>
    </row>
    <row r="1277" spans="1:12">
      <c r="A1277" s="300" t="s">
        <v>2758</v>
      </c>
      <c r="B1277" s="301" t="s">
        <v>2732</v>
      </c>
      <c r="C1277" s="302" t="s">
        <v>2756</v>
      </c>
      <c r="D1277" s="302" t="s">
        <v>2757</v>
      </c>
      <c r="E1277" s="303" t="s">
        <v>2461</v>
      </c>
      <c r="F1277" s="304" t="s">
        <v>2478</v>
      </c>
      <c r="G1277" s="305">
        <v>48</v>
      </c>
      <c r="H1277" s="306">
        <v>11</v>
      </c>
      <c r="I1277" s="306">
        <v>12</v>
      </c>
      <c r="J1277" s="306">
        <v>21</v>
      </c>
      <c r="K1277" s="306">
        <v>0</v>
      </c>
      <c r="L1277" s="306">
        <v>195</v>
      </c>
    </row>
    <row r="1278" spans="1:12">
      <c r="A1278" s="300" t="s">
        <v>2759</v>
      </c>
      <c r="B1278" s="301" t="s">
        <v>2732</v>
      </c>
      <c r="C1278" s="302" t="s">
        <v>2756</v>
      </c>
      <c r="D1278" s="302" t="s">
        <v>2757</v>
      </c>
      <c r="E1278" s="303" t="s">
        <v>2480</v>
      </c>
      <c r="F1278" s="304" t="s">
        <v>2456</v>
      </c>
      <c r="G1278" s="305">
        <v>48</v>
      </c>
      <c r="H1278" s="306">
        <v>11</v>
      </c>
      <c r="I1278" s="306">
        <v>12</v>
      </c>
      <c r="J1278" s="306">
        <v>21</v>
      </c>
      <c r="K1278" s="306">
        <v>0</v>
      </c>
      <c r="L1278" s="306">
        <v>121</v>
      </c>
    </row>
    <row r="1279" spans="1:12">
      <c r="A1279" s="300" t="s">
        <v>2760</v>
      </c>
      <c r="B1279" s="301" t="s">
        <v>2732</v>
      </c>
      <c r="C1279" s="302" t="s">
        <v>2761</v>
      </c>
      <c r="D1279" s="302" t="s">
        <v>2762</v>
      </c>
      <c r="E1279" s="303" t="s">
        <v>2446</v>
      </c>
      <c r="F1279" s="304" t="s">
        <v>2740</v>
      </c>
      <c r="G1279" s="305">
        <v>45</v>
      </c>
      <c r="H1279" s="306">
        <v>9</v>
      </c>
      <c r="I1279" s="306">
        <v>11</v>
      </c>
      <c r="J1279" s="306">
        <v>19</v>
      </c>
      <c r="K1279" s="306">
        <v>0</v>
      </c>
      <c r="L1279" s="306">
        <v>110</v>
      </c>
    </row>
    <row r="1280" spans="1:12">
      <c r="A1280" s="300" t="s">
        <v>2763</v>
      </c>
      <c r="B1280" s="301" t="s">
        <v>2732</v>
      </c>
      <c r="C1280" s="302" t="s">
        <v>2761</v>
      </c>
      <c r="D1280" s="302" t="s">
        <v>2762</v>
      </c>
      <c r="E1280" s="303" t="s">
        <v>2742</v>
      </c>
      <c r="F1280" s="304" t="s">
        <v>2490</v>
      </c>
      <c r="G1280" s="305">
        <v>45</v>
      </c>
      <c r="H1280" s="306">
        <v>9</v>
      </c>
      <c r="I1280" s="306">
        <v>11</v>
      </c>
      <c r="J1280" s="306">
        <v>19</v>
      </c>
      <c r="K1280" s="306">
        <v>0</v>
      </c>
      <c r="L1280" s="306">
        <v>190</v>
      </c>
    </row>
    <row r="1281" spans="1:12">
      <c r="A1281" s="300" t="s">
        <v>2764</v>
      </c>
      <c r="B1281" s="301" t="s">
        <v>2732</v>
      </c>
      <c r="C1281" s="302" t="s">
        <v>2761</v>
      </c>
      <c r="D1281" s="302" t="s">
        <v>2762</v>
      </c>
      <c r="E1281" s="303" t="s">
        <v>2492</v>
      </c>
      <c r="F1281" s="304" t="s">
        <v>2456</v>
      </c>
      <c r="G1281" s="305">
        <v>45</v>
      </c>
      <c r="H1281" s="306">
        <v>9</v>
      </c>
      <c r="I1281" s="306">
        <v>11</v>
      </c>
      <c r="J1281" s="306">
        <v>19</v>
      </c>
      <c r="K1281" s="306">
        <v>0</v>
      </c>
      <c r="L1281" s="306">
        <v>110</v>
      </c>
    </row>
    <row r="1282" spans="1:12" ht="24">
      <c r="A1282" s="300" t="s">
        <v>2765</v>
      </c>
      <c r="B1282" s="301" t="s">
        <v>2732</v>
      </c>
      <c r="C1282" s="302" t="s">
        <v>2766</v>
      </c>
      <c r="D1282" s="302" t="s">
        <v>2767</v>
      </c>
      <c r="E1282" s="303" t="s">
        <v>2446</v>
      </c>
      <c r="F1282" s="304" t="s">
        <v>2474</v>
      </c>
      <c r="G1282" s="305">
        <v>48</v>
      </c>
      <c r="H1282" s="306">
        <v>11</v>
      </c>
      <c r="I1282" s="306">
        <v>12</v>
      </c>
      <c r="J1282" s="306">
        <v>21</v>
      </c>
      <c r="K1282" s="306">
        <v>0</v>
      </c>
      <c r="L1282" s="306">
        <v>141</v>
      </c>
    </row>
    <row r="1283" spans="1:12" ht="24">
      <c r="A1283" s="300" t="s">
        <v>2768</v>
      </c>
      <c r="B1283" s="301" t="s">
        <v>2732</v>
      </c>
      <c r="C1283" s="302" t="s">
        <v>2766</v>
      </c>
      <c r="D1283" s="302" t="s">
        <v>2767</v>
      </c>
      <c r="E1283" s="303" t="s">
        <v>2476</v>
      </c>
      <c r="F1283" s="304" t="s">
        <v>2447</v>
      </c>
      <c r="G1283" s="305">
        <v>48</v>
      </c>
      <c r="H1283" s="306">
        <v>11</v>
      </c>
      <c r="I1283" s="306">
        <v>12</v>
      </c>
      <c r="J1283" s="306">
        <v>21</v>
      </c>
      <c r="K1283" s="306">
        <v>0</v>
      </c>
      <c r="L1283" s="306">
        <v>93</v>
      </c>
    </row>
    <row r="1284" spans="1:12" ht="24">
      <c r="A1284" s="300" t="s">
        <v>2769</v>
      </c>
      <c r="B1284" s="301" t="s">
        <v>2732</v>
      </c>
      <c r="C1284" s="302" t="s">
        <v>2766</v>
      </c>
      <c r="D1284" s="302" t="s">
        <v>2767</v>
      </c>
      <c r="E1284" s="303" t="s">
        <v>2449</v>
      </c>
      <c r="F1284" s="304" t="s">
        <v>2450</v>
      </c>
      <c r="G1284" s="305">
        <v>48</v>
      </c>
      <c r="H1284" s="306">
        <v>11</v>
      </c>
      <c r="I1284" s="306">
        <v>12</v>
      </c>
      <c r="J1284" s="306">
        <v>21</v>
      </c>
      <c r="K1284" s="306">
        <v>0</v>
      </c>
      <c r="L1284" s="306">
        <v>156</v>
      </c>
    </row>
    <row r="1285" spans="1:12" ht="24">
      <c r="A1285" s="300" t="s">
        <v>2770</v>
      </c>
      <c r="B1285" s="301" t="s">
        <v>2732</v>
      </c>
      <c r="C1285" s="302" t="s">
        <v>2766</v>
      </c>
      <c r="D1285" s="302" t="s">
        <v>2767</v>
      </c>
      <c r="E1285" s="303" t="s">
        <v>2452</v>
      </c>
      <c r="F1285" s="304" t="s">
        <v>2453</v>
      </c>
      <c r="G1285" s="305">
        <v>48</v>
      </c>
      <c r="H1285" s="306">
        <v>11</v>
      </c>
      <c r="I1285" s="306">
        <v>12</v>
      </c>
      <c r="J1285" s="306">
        <v>21</v>
      </c>
      <c r="K1285" s="306">
        <v>0</v>
      </c>
      <c r="L1285" s="306">
        <v>221</v>
      </c>
    </row>
    <row r="1286" spans="1:12" ht="24">
      <c r="A1286" s="300" t="s">
        <v>2771</v>
      </c>
      <c r="B1286" s="301" t="s">
        <v>2732</v>
      </c>
      <c r="C1286" s="302" t="s">
        <v>2766</v>
      </c>
      <c r="D1286" s="302" t="s">
        <v>2767</v>
      </c>
      <c r="E1286" s="303" t="s">
        <v>2455</v>
      </c>
      <c r="F1286" s="304" t="s">
        <v>2456</v>
      </c>
      <c r="G1286" s="305">
        <v>48</v>
      </c>
      <c r="H1286" s="306">
        <v>11</v>
      </c>
      <c r="I1286" s="306">
        <v>12</v>
      </c>
      <c r="J1286" s="306">
        <v>21</v>
      </c>
      <c r="K1286" s="306">
        <v>0</v>
      </c>
      <c r="L1286" s="306">
        <v>141</v>
      </c>
    </row>
    <row r="1287" spans="1:12">
      <c r="A1287" s="300" t="s">
        <v>2772</v>
      </c>
      <c r="B1287" s="301" t="s">
        <v>2732</v>
      </c>
      <c r="C1287" s="302" t="s">
        <v>2773</v>
      </c>
      <c r="D1287" s="302" t="s">
        <v>2774</v>
      </c>
      <c r="E1287" s="303" t="s">
        <v>2442</v>
      </c>
      <c r="F1287" s="304" t="s">
        <v>2442</v>
      </c>
      <c r="G1287" s="305">
        <v>45</v>
      </c>
      <c r="H1287" s="306">
        <v>9</v>
      </c>
      <c r="I1287" s="306">
        <v>11</v>
      </c>
      <c r="J1287" s="306">
        <v>19</v>
      </c>
      <c r="K1287" s="306">
        <v>0</v>
      </c>
      <c r="L1287" s="306">
        <v>102</v>
      </c>
    </row>
    <row r="1288" spans="1:12">
      <c r="A1288" s="300" t="s">
        <v>2775</v>
      </c>
      <c r="B1288" s="301" t="s">
        <v>2732</v>
      </c>
      <c r="C1288" s="302" t="s">
        <v>2776</v>
      </c>
      <c r="D1288" s="302" t="s">
        <v>2594</v>
      </c>
      <c r="E1288" s="303" t="s">
        <v>2446</v>
      </c>
      <c r="F1288" s="304" t="s">
        <v>2447</v>
      </c>
      <c r="G1288" s="305">
        <v>48</v>
      </c>
      <c r="H1288" s="306">
        <v>11</v>
      </c>
      <c r="I1288" s="306">
        <v>12</v>
      </c>
      <c r="J1288" s="306">
        <v>21</v>
      </c>
      <c r="K1288" s="306">
        <v>0</v>
      </c>
      <c r="L1288" s="306">
        <v>93</v>
      </c>
    </row>
    <row r="1289" spans="1:12">
      <c r="A1289" s="300" t="s">
        <v>2777</v>
      </c>
      <c r="B1289" s="301" t="s">
        <v>2732</v>
      </c>
      <c r="C1289" s="302" t="s">
        <v>2776</v>
      </c>
      <c r="D1289" s="302" t="s">
        <v>2594</v>
      </c>
      <c r="E1289" s="303" t="s">
        <v>2449</v>
      </c>
      <c r="F1289" s="304" t="s">
        <v>2450</v>
      </c>
      <c r="G1289" s="305">
        <v>48</v>
      </c>
      <c r="H1289" s="306">
        <v>11</v>
      </c>
      <c r="I1289" s="306">
        <v>12</v>
      </c>
      <c r="J1289" s="306">
        <v>21</v>
      </c>
      <c r="K1289" s="306">
        <v>0</v>
      </c>
      <c r="L1289" s="306">
        <v>102</v>
      </c>
    </row>
    <row r="1290" spans="1:12">
      <c r="A1290" s="300" t="s">
        <v>2778</v>
      </c>
      <c r="B1290" s="301" t="s">
        <v>2732</v>
      </c>
      <c r="C1290" s="302" t="s">
        <v>2776</v>
      </c>
      <c r="D1290" s="302" t="s">
        <v>2594</v>
      </c>
      <c r="E1290" s="303" t="s">
        <v>2452</v>
      </c>
      <c r="F1290" s="304" t="s">
        <v>2453</v>
      </c>
      <c r="G1290" s="305">
        <v>48</v>
      </c>
      <c r="H1290" s="306">
        <v>11</v>
      </c>
      <c r="I1290" s="306">
        <v>12</v>
      </c>
      <c r="J1290" s="306">
        <v>21</v>
      </c>
      <c r="K1290" s="306">
        <v>0</v>
      </c>
      <c r="L1290" s="306">
        <v>138</v>
      </c>
    </row>
    <row r="1291" spans="1:12">
      <c r="A1291" s="300" t="s">
        <v>2779</v>
      </c>
      <c r="B1291" s="301" t="s">
        <v>2732</v>
      </c>
      <c r="C1291" s="302" t="s">
        <v>2776</v>
      </c>
      <c r="D1291" s="302" t="s">
        <v>2594</v>
      </c>
      <c r="E1291" s="303" t="s">
        <v>2455</v>
      </c>
      <c r="F1291" s="304" t="s">
        <v>2456</v>
      </c>
      <c r="G1291" s="305">
        <v>48</v>
      </c>
      <c r="H1291" s="306">
        <v>11</v>
      </c>
      <c r="I1291" s="306">
        <v>12</v>
      </c>
      <c r="J1291" s="306">
        <v>21</v>
      </c>
      <c r="K1291" s="306">
        <v>0</v>
      </c>
      <c r="L1291" s="306">
        <v>93</v>
      </c>
    </row>
    <row r="1292" spans="1:12">
      <c r="A1292" s="300" t="s">
        <v>2780</v>
      </c>
      <c r="B1292" s="301" t="s">
        <v>2732</v>
      </c>
      <c r="C1292" s="302" t="s">
        <v>2781</v>
      </c>
      <c r="D1292" s="302" t="s">
        <v>2782</v>
      </c>
      <c r="E1292" s="303" t="s">
        <v>2446</v>
      </c>
      <c r="F1292" s="304" t="s">
        <v>2601</v>
      </c>
      <c r="G1292" s="305">
        <v>52</v>
      </c>
      <c r="H1292" s="306">
        <v>12</v>
      </c>
      <c r="I1292" s="306">
        <v>12</v>
      </c>
      <c r="J1292" s="306">
        <v>23</v>
      </c>
      <c r="K1292" s="306">
        <v>0</v>
      </c>
      <c r="L1292" s="306">
        <v>209</v>
      </c>
    </row>
    <row r="1293" spans="1:12">
      <c r="A1293" s="300" t="s">
        <v>2783</v>
      </c>
      <c r="B1293" s="301" t="s">
        <v>2732</v>
      </c>
      <c r="C1293" s="302" t="s">
        <v>2781</v>
      </c>
      <c r="D1293" s="302" t="s">
        <v>2782</v>
      </c>
      <c r="E1293" s="303" t="s">
        <v>2603</v>
      </c>
      <c r="F1293" s="304" t="s">
        <v>2740</v>
      </c>
      <c r="G1293" s="305">
        <v>52</v>
      </c>
      <c r="H1293" s="306">
        <v>12</v>
      </c>
      <c r="I1293" s="306">
        <v>12</v>
      </c>
      <c r="J1293" s="306">
        <v>23</v>
      </c>
      <c r="K1293" s="306">
        <v>0</v>
      </c>
      <c r="L1293" s="306">
        <v>268</v>
      </c>
    </row>
    <row r="1294" spans="1:12">
      <c r="A1294" s="300" t="s">
        <v>2784</v>
      </c>
      <c r="B1294" s="301" t="s">
        <v>2732</v>
      </c>
      <c r="C1294" s="302" t="s">
        <v>2781</v>
      </c>
      <c r="D1294" s="302" t="s">
        <v>2782</v>
      </c>
      <c r="E1294" s="303" t="s">
        <v>2742</v>
      </c>
      <c r="F1294" s="304" t="s">
        <v>2478</v>
      </c>
      <c r="G1294" s="305">
        <v>52</v>
      </c>
      <c r="H1294" s="306">
        <v>12</v>
      </c>
      <c r="I1294" s="306">
        <v>12</v>
      </c>
      <c r="J1294" s="306">
        <v>23</v>
      </c>
      <c r="K1294" s="306">
        <v>0</v>
      </c>
      <c r="L1294" s="306">
        <v>294</v>
      </c>
    </row>
    <row r="1295" spans="1:12">
      <c r="A1295" s="300" t="s">
        <v>2785</v>
      </c>
      <c r="B1295" s="301" t="s">
        <v>2732</v>
      </c>
      <c r="C1295" s="302" t="s">
        <v>2781</v>
      </c>
      <c r="D1295" s="302" t="s">
        <v>2782</v>
      </c>
      <c r="E1295" s="303" t="s">
        <v>2480</v>
      </c>
      <c r="F1295" s="304" t="s">
        <v>2456</v>
      </c>
      <c r="G1295" s="305">
        <v>52</v>
      </c>
      <c r="H1295" s="306">
        <v>12</v>
      </c>
      <c r="I1295" s="306">
        <v>12</v>
      </c>
      <c r="J1295" s="306">
        <v>23</v>
      </c>
      <c r="K1295" s="306">
        <v>0</v>
      </c>
      <c r="L1295" s="306">
        <v>201</v>
      </c>
    </row>
    <row r="1296" spans="1:12">
      <c r="A1296" s="300" t="s">
        <v>2786</v>
      </c>
      <c r="B1296" s="301" t="s">
        <v>2732</v>
      </c>
      <c r="C1296" s="302" t="s">
        <v>2787</v>
      </c>
      <c r="D1296" s="302" t="s">
        <v>2788</v>
      </c>
      <c r="E1296" s="307" t="s">
        <v>2446</v>
      </c>
      <c r="F1296" s="308" t="s">
        <v>2601</v>
      </c>
      <c r="G1296" s="305">
        <v>48</v>
      </c>
      <c r="H1296" s="306">
        <v>11</v>
      </c>
      <c r="I1296" s="306">
        <v>12</v>
      </c>
      <c r="J1296" s="306">
        <v>21</v>
      </c>
      <c r="K1296" s="306">
        <v>0</v>
      </c>
      <c r="L1296" s="306">
        <v>140</v>
      </c>
    </row>
    <row r="1297" spans="1:12">
      <c r="A1297" s="300" t="s">
        <v>2789</v>
      </c>
      <c r="B1297" s="301" t="s">
        <v>2732</v>
      </c>
      <c r="C1297" s="302" t="s">
        <v>2787</v>
      </c>
      <c r="D1297" s="302" t="s">
        <v>2788</v>
      </c>
      <c r="E1297" s="303" t="s">
        <v>2603</v>
      </c>
      <c r="F1297" s="304" t="s">
        <v>2490</v>
      </c>
      <c r="G1297" s="305">
        <v>48</v>
      </c>
      <c r="H1297" s="306">
        <v>11</v>
      </c>
      <c r="I1297" s="306">
        <v>12</v>
      </c>
      <c r="J1297" s="306">
        <v>21</v>
      </c>
      <c r="K1297" s="306">
        <v>0</v>
      </c>
      <c r="L1297" s="306">
        <v>176</v>
      </c>
    </row>
    <row r="1298" spans="1:12">
      <c r="A1298" s="300" t="s">
        <v>2790</v>
      </c>
      <c r="B1298" s="301" t="s">
        <v>2732</v>
      </c>
      <c r="C1298" s="302" t="s">
        <v>2787</v>
      </c>
      <c r="D1298" s="302" t="s">
        <v>2788</v>
      </c>
      <c r="E1298" s="303" t="s">
        <v>2492</v>
      </c>
      <c r="F1298" s="304" t="s">
        <v>2450</v>
      </c>
      <c r="G1298" s="305">
        <v>48</v>
      </c>
      <c r="H1298" s="306">
        <v>11</v>
      </c>
      <c r="I1298" s="306">
        <v>12</v>
      </c>
      <c r="J1298" s="306">
        <v>21</v>
      </c>
      <c r="K1298" s="306">
        <v>0</v>
      </c>
      <c r="L1298" s="306">
        <v>148</v>
      </c>
    </row>
    <row r="1299" spans="1:12">
      <c r="A1299" s="300" t="s">
        <v>2791</v>
      </c>
      <c r="B1299" s="301" t="s">
        <v>2732</v>
      </c>
      <c r="C1299" s="302" t="s">
        <v>2787</v>
      </c>
      <c r="D1299" s="302" t="s">
        <v>2788</v>
      </c>
      <c r="E1299" s="303" t="s">
        <v>2452</v>
      </c>
      <c r="F1299" s="304" t="s">
        <v>2456</v>
      </c>
      <c r="G1299" s="305">
        <v>48</v>
      </c>
      <c r="H1299" s="306">
        <v>11</v>
      </c>
      <c r="I1299" s="306">
        <v>12</v>
      </c>
      <c r="J1299" s="306">
        <v>21</v>
      </c>
      <c r="K1299" s="306">
        <v>0</v>
      </c>
      <c r="L1299" s="306">
        <v>119</v>
      </c>
    </row>
    <row r="1300" spans="1:12">
      <c r="A1300" s="300" t="s">
        <v>2792</v>
      </c>
      <c r="B1300" s="301" t="s">
        <v>2732</v>
      </c>
      <c r="C1300" s="302" t="s">
        <v>593</v>
      </c>
      <c r="D1300" s="302" t="s">
        <v>2793</v>
      </c>
      <c r="E1300" s="303" t="s">
        <v>2446</v>
      </c>
      <c r="F1300" s="304" t="s">
        <v>2601</v>
      </c>
      <c r="G1300" s="305">
        <v>48</v>
      </c>
      <c r="H1300" s="306">
        <v>11</v>
      </c>
      <c r="I1300" s="306">
        <v>12</v>
      </c>
      <c r="J1300" s="306">
        <v>21</v>
      </c>
      <c r="K1300" s="306">
        <v>0</v>
      </c>
      <c r="L1300" s="306">
        <v>145</v>
      </c>
    </row>
    <row r="1301" spans="1:12">
      <c r="A1301" s="300" t="s">
        <v>2794</v>
      </c>
      <c r="B1301" s="301" t="s">
        <v>2732</v>
      </c>
      <c r="C1301" s="302" t="s">
        <v>593</v>
      </c>
      <c r="D1301" s="302" t="s">
        <v>2793</v>
      </c>
      <c r="E1301" s="303" t="s">
        <v>2603</v>
      </c>
      <c r="F1301" s="304" t="s">
        <v>2740</v>
      </c>
      <c r="G1301" s="305">
        <v>48</v>
      </c>
      <c r="H1301" s="306">
        <v>11</v>
      </c>
      <c r="I1301" s="306">
        <v>12</v>
      </c>
      <c r="J1301" s="306">
        <v>21</v>
      </c>
      <c r="K1301" s="306">
        <v>0</v>
      </c>
      <c r="L1301" s="306">
        <v>210</v>
      </c>
    </row>
    <row r="1302" spans="1:12">
      <c r="A1302" s="300" t="s">
        <v>2795</v>
      </c>
      <c r="B1302" s="301" t="s">
        <v>2732</v>
      </c>
      <c r="C1302" s="302" t="s">
        <v>593</v>
      </c>
      <c r="D1302" s="302" t="s">
        <v>2793</v>
      </c>
      <c r="E1302" s="303" t="s">
        <v>2742</v>
      </c>
      <c r="F1302" s="304" t="s">
        <v>2478</v>
      </c>
      <c r="G1302" s="305">
        <v>48</v>
      </c>
      <c r="H1302" s="306">
        <v>11</v>
      </c>
      <c r="I1302" s="306">
        <v>12</v>
      </c>
      <c r="J1302" s="306">
        <v>21</v>
      </c>
      <c r="K1302" s="306">
        <v>0</v>
      </c>
      <c r="L1302" s="306">
        <v>247</v>
      </c>
    </row>
    <row r="1303" spans="1:12">
      <c r="A1303" s="300" t="s">
        <v>2796</v>
      </c>
      <c r="B1303" s="301" t="s">
        <v>2732</v>
      </c>
      <c r="C1303" s="302" t="s">
        <v>593</v>
      </c>
      <c r="D1303" s="302" t="s">
        <v>2793</v>
      </c>
      <c r="E1303" s="303" t="s">
        <v>2480</v>
      </c>
      <c r="F1303" s="304" t="s">
        <v>2456</v>
      </c>
      <c r="G1303" s="305">
        <v>48</v>
      </c>
      <c r="H1303" s="306">
        <v>11</v>
      </c>
      <c r="I1303" s="306">
        <v>12</v>
      </c>
      <c r="J1303" s="306">
        <v>21</v>
      </c>
      <c r="K1303" s="306">
        <v>0</v>
      </c>
      <c r="L1303" s="306">
        <v>132</v>
      </c>
    </row>
    <row r="1304" spans="1:12">
      <c r="A1304" s="300" t="s">
        <v>2797</v>
      </c>
      <c r="B1304" s="301" t="s">
        <v>2732</v>
      </c>
      <c r="C1304" s="302" t="s">
        <v>2798</v>
      </c>
      <c r="D1304" s="302" t="s">
        <v>2799</v>
      </c>
      <c r="E1304" s="303" t="s">
        <v>2446</v>
      </c>
      <c r="F1304" s="304" t="s">
        <v>2490</v>
      </c>
      <c r="G1304" s="305">
        <v>45</v>
      </c>
      <c r="H1304" s="306">
        <v>9</v>
      </c>
      <c r="I1304" s="306">
        <v>11</v>
      </c>
      <c r="J1304" s="306">
        <v>19</v>
      </c>
      <c r="K1304" s="306">
        <v>0</v>
      </c>
      <c r="L1304" s="306">
        <v>129</v>
      </c>
    </row>
    <row r="1305" spans="1:12">
      <c r="A1305" s="300" t="s">
        <v>2800</v>
      </c>
      <c r="B1305" s="301" t="s">
        <v>2732</v>
      </c>
      <c r="C1305" s="302" t="s">
        <v>2798</v>
      </c>
      <c r="D1305" s="302" t="s">
        <v>2799</v>
      </c>
      <c r="E1305" s="303" t="s">
        <v>2492</v>
      </c>
      <c r="F1305" s="304" t="s">
        <v>2453</v>
      </c>
      <c r="G1305" s="305">
        <v>45</v>
      </c>
      <c r="H1305" s="306">
        <v>9</v>
      </c>
      <c r="I1305" s="306">
        <v>11</v>
      </c>
      <c r="J1305" s="306">
        <v>19</v>
      </c>
      <c r="K1305" s="306">
        <v>0</v>
      </c>
      <c r="L1305" s="306">
        <v>121</v>
      </c>
    </row>
    <row r="1306" spans="1:12">
      <c r="A1306" s="300" t="s">
        <v>2801</v>
      </c>
      <c r="B1306" s="301" t="s">
        <v>2732</v>
      </c>
      <c r="C1306" s="302" t="s">
        <v>2798</v>
      </c>
      <c r="D1306" s="302" t="s">
        <v>2799</v>
      </c>
      <c r="E1306" s="303" t="s">
        <v>2455</v>
      </c>
      <c r="F1306" s="304" t="s">
        <v>2456</v>
      </c>
      <c r="G1306" s="305">
        <v>45</v>
      </c>
      <c r="H1306" s="306">
        <v>9</v>
      </c>
      <c r="I1306" s="306">
        <v>11</v>
      </c>
      <c r="J1306" s="306">
        <v>19</v>
      </c>
      <c r="K1306" s="306">
        <v>0</v>
      </c>
      <c r="L1306" s="306">
        <v>129</v>
      </c>
    </row>
    <row r="1307" spans="1:12">
      <c r="A1307" s="300" t="s">
        <v>2802</v>
      </c>
      <c r="B1307" s="301" t="s">
        <v>2732</v>
      </c>
      <c r="C1307" s="302" t="s">
        <v>926</v>
      </c>
      <c r="D1307" s="302" t="s">
        <v>2803</v>
      </c>
      <c r="E1307" s="303" t="s">
        <v>2446</v>
      </c>
      <c r="F1307" s="304" t="s">
        <v>2447</v>
      </c>
      <c r="G1307" s="305">
        <v>45</v>
      </c>
      <c r="H1307" s="306">
        <v>9</v>
      </c>
      <c r="I1307" s="306">
        <v>11</v>
      </c>
      <c r="J1307" s="306">
        <v>19</v>
      </c>
      <c r="K1307" s="306">
        <v>0</v>
      </c>
      <c r="L1307" s="306">
        <v>93</v>
      </c>
    </row>
    <row r="1308" spans="1:12">
      <c r="A1308" s="300" t="s">
        <v>2804</v>
      </c>
      <c r="B1308" s="301" t="s">
        <v>2732</v>
      </c>
      <c r="C1308" s="302" t="s">
        <v>926</v>
      </c>
      <c r="D1308" s="302" t="s">
        <v>2803</v>
      </c>
      <c r="E1308" s="303" t="s">
        <v>2449</v>
      </c>
      <c r="F1308" s="304" t="s">
        <v>2450</v>
      </c>
      <c r="G1308" s="305">
        <v>45</v>
      </c>
      <c r="H1308" s="306">
        <v>9</v>
      </c>
      <c r="I1308" s="306">
        <v>11</v>
      </c>
      <c r="J1308" s="306">
        <v>19</v>
      </c>
      <c r="K1308" s="306">
        <v>0</v>
      </c>
      <c r="L1308" s="306">
        <v>116</v>
      </c>
    </row>
    <row r="1309" spans="1:12">
      <c r="A1309" s="300" t="s">
        <v>2805</v>
      </c>
      <c r="B1309" s="301" t="s">
        <v>2732</v>
      </c>
      <c r="C1309" s="302" t="s">
        <v>926</v>
      </c>
      <c r="D1309" s="302" t="s">
        <v>2803</v>
      </c>
      <c r="E1309" s="303" t="s">
        <v>2452</v>
      </c>
      <c r="F1309" s="304" t="s">
        <v>2453</v>
      </c>
      <c r="G1309" s="305">
        <v>45</v>
      </c>
      <c r="H1309" s="306">
        <v>9</v>
      </c>
      <c r="I1309" s="306">
        <v>11</v>
      </c>
      <c r="J1309" s="306">
        <v>19</v>
      </c>
      <c r="K1309" s="306">
        <v>0</v>
      </c>
      <c r="L1309" s="306">
        <v>153</v>
      </c>
    </row>
    <row r="1310" spans="1:12">
      <c r="A1310" s="300" t="s">
        <v>2806</v>
      </c>
      <c r="B1310" s="301" t="s">
        <v>2732</v>
      </c>
      <c r="C1310" s="302" t="s">
        <v>926</v>
      </c>
      <c r="D1310" s="302" t="s">
        <v>2803</v>
      </c>
      <c r="E1310" s="303" t="s">
        <v>2455</v>
      </c>
      <c r="F1310" s="304" t="s">
        <v>2456</v>
      </c>
      <c r="G1310" s="305">
        <v>45</v>
      </c>
      <c r="H1310" s="306">
        <v>9</v>
      </c>
      <c r="I1310" s="306">
        <v>11</v>
      </c>
      <c r="J1310" s="306">
        <v>19</v>
      </c>
      <c r="K1310" s="306">
        <v>0</v>
      </c>
      <c r="L1310" s="306">
        <v>93</v>
      </c>
    </row>
    <row r="1311" spans="1:12">
      <c r="A1311" s="300" t="s">
        <v>2807</v>
      </c>
      <c r="B1311" s="301" t="s">
        <v>2732</v>
      </c>
      <c r="C1311" s="302" t="s">
        <v>2808</v>
      </c>
      <c r="D1311" s="302" t="s">
        <v>2809</v>
      </c>
      <c r="E1311" s="303" t="s">
        <v>2446</v>
      </c>
      <c r="F1311" s="304" t="s">
        <v>2447</v>
      </c>
      <c r="G1311" s="305">
        <v>45</v>
      </c>
      <c r="H1311" s="306">
        <v>9</v>
      </c>
      <c r="I1311" s="306">
        <v>11</v>
      </c>
      <c r="J1311" s="306">
        <v>19</v>
      </c>
      <c r="K1311" s="306">
        <v>0</v>
      </c>
      <c r="L1311" s="306">
        <v>106</v>
      </c>
    </row>
    <row r="1312" spans="1:12">
      <c r="A1312" s="300" t="s">
        <v>2810</v>
      </c>
      <c r="B1312" s="301" t="s">
        <v>2732</v>
      </c>
      <c r="C1312" s="302" t="s">
        <v>2808</v>
      </c>
      <c r="D1312" s="302" t="s">
        <v>2809</v>
      </c>
      <c r="E1312" s="303" t="s">
        <v>2449</v>
      </c>
      <c r="F1312" s="304" t="s">
        <v>2450</v>
      </c>
      <c r="G1312" s="305">
        <v>45</v>
      </c>
      <c r="H1312" s="306">
        <v>9</v>
      </c>
      <c r="I1312" s="306">
        <v>11</v>
      </c>
      <c r="J1312" s="306">
        <v>19</v>
      </c>
      <c r="K1312" s="306">
        <v>0</v>
      </c>
      <c r="L1312" s="306">
        <v>124</v>
      </c>
    </row>
    <row r="1313" spans="1:12">
      <c r="A1313" s="300" t="s">
        <v>2811</v>
      </c>
      <c r="B1313" s="301" t="s">
        <v>2732</v>
      </c>
      <c r="C1313" s="302" t="s">
        <v>2808</v>
      </c>
      <c r="D1313" s="302" t="s">
        <v>2809</v>
      </c>
      <c r="E1313" s="303" t="s">
        <v>2452</v>
      </c>
      <c r="F1313" s="304" t="s">
        <v>2453</v>
      </c>
      <c r="G1313" s="305">
        <v>45</v>
      </c>
      <c r="H1313" s="306">
        <v>9</v>
      </c>
      <c r="I1313" s="306">
        <v>11</v>
      </c>
      <c r="J1313" s="306">
        <v>19</v>
      </c>
      <c r="K1313" s="306">
        <v>0</v>
      </c>
      <c r="L1313" s="306">
        <v>159</v>
      </c>
    </row>
    <row r="1314" spans="1:12">
      <c r="A1314" s="300" t="s">
        <v>2812</v>
      </c>
      <c r="B1314" s="301" t="s">
        <v>2732</v>
      </c>
      <c r="C1314" s="302" t="s">
        <v>2808</v>
      </c>
      <c r="D1314" s="302" t="s">
        <v>2809</v>
      </c>
      <c r="E1314" s="303" t="s">
        <v>2455</v>
      </c>
      <c r="F1314" s="304" t="s">
        <v>2456</v>
      </c>
      <c r="G1314" s="305">
        <v>45</v>
      </c>
      <c r="H1314" s="306">
        <v>9</v>
      </c>
      <c r="I1314" s="306">
        <v>11</v>
      </c>
      <c r="J1314" s="306">
        <v>19</v>
      </c>
      <c r="K1314" s="306">
        <v>0</v>
      </c>
      <c r="L1314" s="306">
        <v>106</v>
      </c>
    </row>
    <row r="1315" spans="1:12">
      <c r="A1315" s="300" t="s">
        <v>2813</v>
      </c>
      <c r="B1315" s="301" t="s">
        <v>2732</v>
      </c>
      <c r="C1315" s="302" t="s">
        <v>2814</v>
      </c>
      <c r="D1315" s="302" t="s">
        <v>2815</v>
      </c>
      <c r="E1315" s="303" t="s">
        <v>2446</v>
      </c>
      <c r="F1315" s="304" t="s">
        <v>2740</v>
      </c>
      <c r="G1315" s="305">
        <v>45</v>
      </c>
      <c r="H1315" s="306">
        <v>9</v>
      </c>
      <c r="I1315" s="306">
        <v>11</v>
      </c>
      <c r="J1315" s="306">
        <v>19</v>
      </c>
      <c r="K1315" s="306">
        <v>0</v>
      </c>
      <c r="L1315" s="306">
        <v>93</v>
      </c>
    </row>
    <row r="1316" spans="1:12">
      <c r="A1316" s="300" t="s">
        <v>2816</v>
      </c>
      <c r="B1316" s="301" t="s">
        <v>2732</v>
      </c>
      <c r="C1316" s="302" t="s">
        <v>2814</v>
      </c>
      <c r="D1316" s="302" t="s">
        <v>2815</v>
      </c>
      <c r="E1316" s="303" t="s">
        <v>2742</v>
      </c>
      <c r="F1316" s="304" t="s">
        <v>2490</v>
      </c>
      <c r="G1316" s="305">
        <v>45</v>
      </c>
      <c r="H1316" s="306">
        <v>9</v>
      </c>
      <c r="I1316" s="306">
        <v>11</v>
      </c>
      <c r="J1316" s="306">
        <v>19</v>
      </c>
      <c r="K1316" s="306">
        <v>0</v>
      </c>
      <c r="L1316" s="306">
        <v>150</v>
      </c>
    </row>
    <row r="1317" spans="1:12">
      <c r="A1317" s="300" t="s">
        <v>2817</v>
      </c>
      <c r="B1317" s="301" t="s">
        <v>2732</v>
      </c>
      <c r="C1317" s="302" t="s">
        <v>2814</v>
      </c>
      <c r="D1317" s="302" t="s">
        <v>2815</v>
      </c>
      <c r="E1317" s="303" t="s">
        <v>2492</v>
      </c>
      <c r="F1317" s="304" t="s">
        <v>2456</v>
      </c>
      <c r="G1317" s="305">
        <v>45</v>
      </c>
      <c r="H1317" s="306">
        <v>9</v>
      </c>
      <c r="I1317" s="306">
        <v>11</v>
      </c>
      <c r="J1317" s="306">
        <v>19</v>
      </c>
      <c r="K1317" s="306">
        <v>0</v>
      </c>
      <c r="L1317" s="306">
        <v>93</v>
      </c>
    </row>
    <row r="1318" spans="1:12">
      <c r="A1318" s="300" t="s">
        <v>2818</v>
      </c>
      <c r="B1318" s="301" t="s">
        <v>2732</v>
      </c>
      <c r="C1318" s="302" t="s">
        <v>2819</v>
      </c>
      <c r="D1318" s="302" t="s">
        <v>2819</v>
      </c>
      <c r="E1318" s="303" t="s">
        <v>2446</v>
      </c>
      <c r="F1318" s="304" t="s">
        <v>2601</v>
      </c>
      <c r="G1318" s="305">
        <v>45</v>
      </c>
      <c r="H1318" s="306">
        <v>9</v>
      </c>
      <c r="I1318" s="306">
        <v>11</v>
      </c>
      <c r="J1318" s="306">
        <v>19</v>
      </c>
      <c r="K1318" s="306">
        <v>0</v>
      </c>
      <c r="L1318" s="306">
        <v>103</v>
      </c>
    </row>
    <row r="1319" spans="1:12">
      <c r="A1319" s="300" t="s">
        <v>2820</v>
      </c>
      <c r="B1319" s="301" t="s">
        <v>2732</v>
      </c>
      <c r="C1319" s="302" t="s">
        <v>2819</v>
      </c>
      <c r="D1319" s="302" t="s">
        <v>2819</v>
      </c>
      <c r="E1319" s="303" t="s">
        <v>2603</v>
      </c>
      <c r="F1319" s="304" t="s">
        <v>2478</v>
      </c>
      <c r="G1319" s="305">
        <v>45</v>
      </c>
      <c r="H1319" s="306">
        <v>9</v>
      </c>
      <c r="I1319" s="306">
        <v>11</v>
      </c>
      <c r="J1319" s="306">
        <v>19</v>
      </c>
      <c r="K1319" s="306">
        <v>0</v>
      </c>
      <c r="L1319" s="306">
        <v>148</v>
      </c>
    </row>
    <row r="1320" spans="1:12">
      <c r="A1320" s="300" t="s">
        <v>2821</v>
      </c>
      <c r="B1320" s="301" t="s">
        <v>2732</v>
      </c>
      <c r="C1320" s="302" t="s">
        <v>2819</v>
      </c>
      <c r="D1320" s="302" t="s">
        <v>2819</v>
      </c>
      <c r="E1320" s="303" t="s">
        <v>2480</v>
      </c>
      <c r="F1320" s="304" t="s">
        <v>2456</v>
      </c>
      <c r="G1320" s="305">
        <v>45</v>
      </c>
      <c r="H1320" s="306">
        <v>9</v>
      </c>
      <c r="I1320" s="306">
        <v>11</v>
      </c>
      <c r="J1320" s="306">
        <v>19</v>
      </c>
      <c r="K1320" s="306">
        <v>0</v>
      </c>
      <c r="L1320" s="306">
        <v>103</v>
      </c>
    </row>
    <row r="1321" spans="1:12">
      <c r="A1321" s="300" t="s">
        <v>2822</v>
      </c>
      <c r="B1321" s="301" t="s">
        <v>2732</v>
      </c>
      <c r="C1321" s="302" t="s">
        <v>2823</v>
      </c>
      <c r="D1321" s="302" t="s">
        <v>2824</v>
      </c>
      <c r="E1321" s="303" t="s">
        <v>2442</v>
      </c>
      <c r="F1321" s="304" t="s">
        <v>2442</v>
      </c>
      <c r="G1321" s="305">
        <v>41</v>
      </c>
      <c r="H1321" s="306">
        <v>9</v>
      </c>
      <c r="I1321" s="306">
        <v>9</v>
      </c>
      <c r="J1321" s="306">
        <v>18</v>
      </c>
      <c r="K1321" s="306">
        <v>0</v>
      </c>
      <c r="L1321" s="306">
        <v>99</v>
      </c>
    </row>
    <row r="1322" spans="1:12">
      <c r="A1322" s="300" t="s">
        <v>2825</v>
      </c>
      <c r="B1322" s="301" t="s">
        <v>2732</v>
      </c>
      <c r="C1322" s="302" t="s">
        <v>2826</v>
      </c>
      <c r="D1322" s="302" t="s">
        <v>2827</v>
      </c>
      <c r="E1322" s="303" t="s">
        <v>2442</v>
      </c>
      <c r="F1322" s="304" t="s">
        <v>2442</v>
      </c>
      <c r="G1322" s="305">
        <v>45</v>
      </c>
      <c r="H1322" s="306">
        <v>9</v>
      </c>
      <c r="I1322" s="306">
        <v>11</v>
      </c>
      <c r="J1322" s="306">
        <v>19</v>
      </c>
      <c r="K1322" s="306">
        <v>0</v>
      </c>
      <c r="L1322" s="306">
        <v>121</v>
      </c>
    </row>
    <row r="1323" spans="1:12">
      <c r="A1323" s="300" t="s">
        <v>2828</v>
      </c>
      <c r="B1323" s="301" t="s">
        <v>2732</v>
      </c>
      <c r="C1323" s="302" t="s">
        <v>2829</v>
      </c>
      <c r="D1323" s="302" t="s">
        <v>2830</v>
      </c>
      <c r="E1323" s="303" t="s">
        <v>2446</v>
      </c>
      <c r="F1323" s="304" t="s">
        <v>2740</v>
      </c>
      <c r="G1323" s="305">
        <v>45</v>
      </c>
      <c r="H1323" s="306">
        <v>9</v>
      </c>
      <c r="I1323" s="306">
        <v>11</v>
      </c>
      <c r="J1323" s="306">
        <v>19</v>
      </c>
      <c r="K1323" s="306">
        <v>0</v>
      </c>
      <c r="L1323" s="306">
        <v>98</v>
      </c>
    </row>
    <row r="1324" spans="1:12">
      <c r="A1324" s="300" t="s">
        <v>2831</v>
      </c>
      <c r="B1324" s="301" t="s">
        <v>2732</v>
      </c>
      <c r="C1324" s="302" t="s">
        <v>2829</v>
      </c>
      <c r="D1324" s="302" t="s">
        <v>2830</v>
      </c>
      <c r="E1324" s="303" t="s">
        <v>2742</v>
      </c>
      <c r="F1324" s="304" t="s">
        <v>2490</v>
      </c>
      <c r="G1324" s="305">
        <v>45</v>
      </c>
      <c r="H1324" s="306">
        <v>9</v>
      </c>
      <c r="I1324" s="306">
        <v>11</v>
      </c>
      <c r="J1324" s="306">
        <v>19</v>
      </c>
      <c r="K1324" s="306">
        <v>0</v>
      </c>
      <c r="L1324" s="306">
        <v>152</v>
      </c>
    </row>
    <row r="1325" spans="1:12">
      <c r="A1325" s="300" t="s">
        <v>2832</v>
      </c>
      <c r="B1325" s="301" t="s">
        <v>2732</v>
      </c>
      <c r="C1325" s="302" t="s">
        <v>2829</v>
      </c>
      <c r="D1325" s="302" t="s">
        <v>2830</v>
      </c>
      <c r="E1325" s="303" t="s">
        <v>2492</v>
      </c>
      <c r="F1325" s="304" t="s">
        <v>2456</v>
      </c>
      <c r="G1325" s="305">
        <v>45</v>
      </c>
      <c r="H1325" s="306">
        <v>9</v>
      </c>
      <c r="I1325" s="306">
        <v>11</v>
      </c>
      <c r="J1325" s="306">
        <v>19</v>
      </c>
      <c r="K1325" s="306">
        <v>0</v>
      </c>
      <c r="L1325" s="306">
        <v>98</v>
      </c>
    </row>
    <row r="1326" spans="1:12">
      <c r="A1326" s="300" t="s">
        <v>2833</v>
      </c>
      <c r="B1326" s="301" t="s">
        <v>2732</v>
      </c>
      <c r="C1326" s="302" t="s">
        <v>2834</v>
      </c>
      <c r="D1326" s="302" t="s">
        <v>2835</v>
      </c>
      <c r="E1326" s="303" t="s">
        <v>2446</v>
      </c>
      <c r="F1326" s="304" t="s">
        <v>2459</v>
      </c>
      <c r="G1326" s="305">
        <v>41</v>
      </c>
      <c r="H1326" s="306">
        <v>9</v>
      </c>
      <c r="I1326" s="306">
        <v>9</v>
      </c>
      <c r="J1326" s="306">
        <v>18</v>
      </c>
      <c r="K1326" s="306">
        <v>0</v>
      </c>
      <c r="L1326" s="306">
        <v>98</v>
      </c>
    </row>
    <row r="1327" spans="1:12">
      <c r="A1327" s="300" t="s">
        <v>2836</v>
      </c>
      <c r="B1327" s="301" t="s">
        <v>2732</v>
      </c>
      <c r="C1327" s="302" t="s">
        <v>2834</v>
      </c>
      <c r="D1327" s="302" t="s">
        <v>2835</v>
      </c>
      <c r="E1327" s="303" t="s">
        <v>2461</v>
      </c>
      <c r="F1327" s="304" t="s">
        <v>2478</v>
      </c>
      <c r="G1327" s="305">
        <v>41</v>
      </c>
      <c r="H1327" s="306">
        <v>9</v>
      </c>
      <c r="I1327" s="306">
        <v>9</v>
      </c>
      <c r="J1327" s="306">
        <v>18</v>
      </c>
      <c r="K1327" s="306">
        <v>0</v>
      </c>
      <c r="L1327" s="306">
        <v>116</v>
      </c>
    </row>
    <row r="1328" spans="1:12">
      <c r="A1328" s="300" t="s">
        <v>2837</v>
      </c>
      <c r="B1328" s="301" t="s">
        <v>2732</v>
      </c>
      <c r="C1328" s="302" t="s">
        <v>2834</v>
      </c>
      <c r="D1328" s="302" t="s">
        <v>2835</v>
      </c>
      <c r="E1328" s="303" t="s">
        <v>2480</v>
      </c>
      <c r="F1328" s="304" t="s">
        <v>2456</v>
      </c>
      <c r="G1328" s="305">
        <v>41</v>
      </c>
      <c r="H1328" s="306">
        <v>9</v>
      </c>
      <c r="I1328" s="306">
        <v>9</v>
      </c>
      <c r="J1328" s="306">
        <v>18</v>
      </c>
      <c r="K1328" s="306">
        <v>0</v>
      </c>
      <c r="L1328" s="306">
        <v>98</v>
      </c>
    </row>
    <row r="1329" spans="1:12">
      <c r="A1329" s="300" t="s">
        <v>2838</v>
      </c>
      <c r="B1329" s="301" t="s">
        <v>2732</v>
      </c>
      <c r="C1329" s="302" t="s">
        <v>2839</v>
      </c>
      <c r="D1329" s="302" t="s">
        <v>2840</v>
      </c>
      <c r="E1329" s="303" t="s">
        <v>2446</v>
      </c>
      <c r="F1329" s="304" t="s">
        <v>2459</v>
      </c>
      <c r="G1329" s="305">
        <v>41</v>
      </c>
      <c r="H1329" s="306">
        <v>9</v>
      </c>
      <c r="I1329" s="306">
        <v>9</v>
      </c>
      <c r="J1329" s="306">
        <v>18</v>
      </c>
      <c r="K1329" s="306">
        <v>0</v>
      </c>
      <c r="L1329" s="306">
        <v>120</v>
      </c>
    </row>
    <row r="1330" spans="1:12">
      <c r="A1330" s="300" t="s">
        <v>2841</v>
      </c>
      <c r="B1330" s="301" t="s">
        <v>2732</v>
      </c>
      <c r="C1330" s="302" t="s">
        <v>2839</v>
      </c>
      <c r="D1330" s="302" t="s">
        <v>2840</v>
      </c>
      <c r="E1330" s="303" t="s">
        <v>2461</v>
      </c>
      <c r="F1330" s="304" t="s">
        <v>2490</v>
      </c>
      <c r="G1330" s="305">
        <v>41</v>
      </c>
      <c r="H1330" s="306">
        <v>9</v>
      </c>
      <c r="I1330" s="306">
        <v>9</v>
      </c>
      <c r="J1330" s="306">
        <v>18</v>
      </c>
      <c r="K1330" s="306">
        <v>0</v>
      </c>
      <c r="L1330" s="306">
        <v>154</v>
      </c>
    </row>
    <row r="1331" spans="1:12">
      <c r="A1331" s="300" t="s">
        <v>2842</v>
      </c>
      <c r="B1331" s="301" t="s">
        <v>2732</v>
      </c>
      <c r="C1331" s="302" t="s">
        <v>2839</v>
      </c>
      <c r="D1331" s="302" t="s">
        <v>2840</v>
      </c>
      <c r="E1331" s="303" t="s">
        <v>2492</v>
      </c>
      <c r="F1331" s="304" t="s">
        <v>2456</v>
      </c>
      <c r="G1331" s="305">
        <v>41</v>
      </c>
      <c r="H1331" s="306">
        <v>9</v>
      </c>
      <c r="I1331" s="306">
        <v>9</v>
      </c>
      <c r="J1331" s="306">
        <v>18</v>
      </c>
      <c r="K1331" s="306">
        <v>0</v>
      </c>
      <c r="L1331" s="306">
        <v>120</v>
      </c>
    </row>
    <row r="1332" spans="1:12">
      <c r="A1332" s="300" t="s">
        <v>2843</v>
      </c>
      <c r="B1332" s="301" t="s">
        <v>2732</v>
      </c>
      <c r="C1332" s="302" t="s">
        <v>2844</v>
      </c>
      <c r="D1332" s="302" t="s">
        <v>2845</v>
      </c>
      <c r="E1332" s="303" t="s">
        <v>2446</v>
      </c>
      <c r="F1332" s="304" t="s">
        <v>2601</v>
      </c>
      <c r="G1332" s="305">
        <v>45</v>
      </c>
      <c r="H1332" s="306">
        <v>9</v>
      </c>
      <c r="I1332" s="306">
        <v>11</v>
      </c>
      <c r="J1332" s="306">
        <v>19</v>
      </c>
      <c r="K1332" s="306">
        <v>0</v>
      </c>
      <c r="L1332" s="306">
        <v>131</v>
      </c>
    </row>
    <row r="1333" spans="1:12">
      <c r="A1333" s="300" t="s">
        <v>2846</v>
      </c>
      <c r="B1333" s="301" t="s">
        <v>2732</v>
      </c>
      <c r="C1333" s="302" t="s">
        <v>2844</v>
      </c>
      <c r="D1333" s="302" t="s">
        <v>2845</v>
      </c>
      <c r="E1333" s="303" t="s">
        <v>2603</v>
      </c>
      <c r="F1333" s="304" t="s">
        <v>2478</v>
      </c>
      <c r="G1333" s="305">
        <v>45</v>
      </c>
      <c r="H1333" s="306">
        <v>9</v>
      </c>
      <c r="I1333" s="306">
        <v>11</v>
      </c>
      <c r="J1333" s="306">
        <v>19</v>
      </c>
      <c r="K1333" s="306">
        <v>0</v>
      </c>
      <c r="L1333" s="306">
        <v>173</v>
      </c>
    </row>
    <row r="1334" spans="1:12">
      <c r="A1334" s="300" t="s">
        <v>2397</v>
      </c>
      <c r="B1334" s="301" t="s">
        <v>2732</v>
      </c>
      <c r="C1334" s="302" t="s">
        <v>2844</v>
      </c>
      <c r="D1334" s="302" t="s">
        <v>2845</v>
      </c>
      <c r="E1334" s="303" t="s">
        <v>2480</v>
      </c>
      <c r="F1334" s="304" t="s">
        <v>2456</v>
      </c>
      <c r="G1334" s="305">
        <v>45</v>
      </c>
      <c r="H1334" s="306">
        <v>9</v>
      </c>
      <c r="I1334" s="306">
        <v>11</v>
      </c>
      <c r="J1334" s="306">
        <v>19</v>
      </c>
      <c r="K1334" s="306">
        <v>0</v>
      </c>
      <c r="L1334" s="306">
        <v>131</v>
      </c>
    </row>
    <row r="1335" spans="1:12">
      <c r="A1335" s="300" t="s">
        <v>2399</v>
      </c>
      <c r="B1335" s="301" t="s">
        <v>2847</v>
      </c>
      <c r="C1335" s="302" t="s">
        <v>498</v>
      </c>
      <c r="D1335" s="302" t="s">
        <v>2848</v>
      </c>
      <c r="E1335" s="303" t="s">
        <v>2442</v>
      </c>
      <c r="F1335" s="304" t="s">
        <v>2442</v>
      </c>
      <c r="G1335" s="305">
        <v>45</v>
      </c>
      <c r="H1335" s="306">
        <v>9</v>
      </c>
      <c r="I1335" s="306">
        <v>11</v>
      </c>
      <c r="J1335" s="306">
        <v>19</v>
      </c>
      <c r="K1335" s="306">
        <v>0</v>
      </c>
      <c r="L1335" s="306">
        <v>101</v>
      </c>
    </row>
    <row r="1336" spans="1:12">
      <c r="A1336" s="300" t="s">
        <v>2400</v>
      </c>
      <c r="B1336" s="301" t="s">
        <v>2847</v>
      </c>
      <c r="C1336" s="302" t="s">
        <v>2398</v>
      </c>
      <c r="D1336" s="302" t="s">
        <v>2849</v>
      </c>
      <c r="E1336" s="303" t="s">
        <v>2446</v>
      </c>
      <c r="F1336" s="304" t="s">
        <v>2474</v>
      </c>
      <c r="G1336" s="305">
        <v>52</v>
      </c>
      <c r="H1336" s="306">
        <v>12</v>
      </c>
      <c r="I1336" s="306">
        <v>12</v>
      </c>
      <c r="J1336" s="306">
        <v>23</v>
      </c>
      <c r="K1336" s="306">
        <v>0</v>
      </c>
      <c r="L1336" s="306">
        <v>166</v>
      </c>
    </row>
    <row r="1337" spans="1:12">
      <c r="A1337" s="300" t="s">
        <v>2850</v>
      </c>
      <c r="B1337" s="301" t="s">
        <v>2847</v>
      </c>
      <c r="C1337" s="302" t="s">
        <v>2398</v>
      </c>
      <c r="D1337" s="302" t="s">
        <v>2849</v>
      </c>
      <c r="E1337" s="303" t="s">
        <v>2476</v>
      </c>
      <c r="F1337" s="304" t="s">
        <v>2494</v>
      </c>
      <c r="G1337" s="305">
        <v>52</v>
      </c>
      <c r="H1337" s="306">
        <v>12</v>
      </c>
      <c r="I1337" s="306">
        <v>12</v>
      </c>
      <c r="J1337" s="306">
        <v>23</v>
      </c>
      <c r="K1337" s="306">
        <v>0</v>
      </c>
      <c r="L1337" s="306">
        <v>148</v>
      </c>
    </row>
    <row r="1338" spans="1:12">
      <c r="A1338" s="300" t="s">
        <v>2851</v>
      </c>
      <c r="B1338" s="301" t="s">
        <v>2847</v>
      </c>
      <c r="C1338" s="302" t="s">
        <v>2398</v>
      </c>
      <c r="D1338" s="302" t="s">
        <v>2849</v>
      </c>
      <c r="E1338" s="303" t="s">
        <v>2496</v>
      </c>
      <c r="F1338" s="304" t="s">
        <v>2456</v>
      </c>
      <c r="G1338" s="305">
        <v>52</v>
      </c>
      <c r="H1338" s="306">
        <v>12</v>
      </c>
      <c r="I1338" s="306">
        <v>12</v>
      </c>
      <c r="J1338" s="306">
        <v>23</v>
      </c>
      <c r="K1338" s="306">
        <v>0</v>
      </c>
      <c r="L1338" s="306">
        <v>166</v>
      </c>
    </row>
    <row r="1339" spans="1:12">
      <c r="A1339" s="300" t="s">
        <v>2852</v>
      </c>
      <c r="B1339" s="301" t="s">
        <v>2847</v>
      </c>
      <c r="C1339" s="302" t="s">
        <v>2853</v>
      </c>
      <c r="D1339" s="302" t="s">
        <v>289</v>
      </c>
      <c r="E1339" s="303" t="s">
        <v>2442</v>
      </c>
      <c r="F1339" s="304" t="s">
        <v>2442</v>
      </c>
      <c r="G1339" s="305">
        <v>45</v>
      </c>
      <c r="H1339" s="306">
        <v>9</v>
      </c>
      <c r="I1339" s="306">
        <v>11</v>
      </c>
      <c r="J1339" s="306">
        <v>19</v>
      </c>
      <c r="K1339" s="306">
        <v>0</v>
      </c>
      <c r="L1339" s="306">
        <v>101</v>
      </c>
    </row>
    <row r="1340" spans="1:12">
      <c r="A1340" s="300" t="s">
        <v>2854</v>
      </c>
      <c r="B1340" s="301" t="s">
        <v>2847</v>
      </c>
      <c r="C1340" s="302" t="s">
        <v>2855</v>
      </c>
      <c r="D1340" s="302" t="s">
        <v>2856</v>
      </c>
      <c r="E1340" s="303" t="s">
        <v>2446</v>
      </c>
      <c r="F1340" s="304" t="s">
        <v>2447</v>
      </c>
      <c r="G1340" s="305">
        <v>48</v>
      </c>
      <c r="H1340" s="306">
        <v>11</v>
      </c>
      <c r="I1340" s="306">
        <v>12</v>
      </c>
      <c r="J1340" s="306">
        <v>21</v>
      </c>
      <c r="K1340" s="306">
        <v>0</v>
      </c>
      <c r="L1340" s="306">
        <v>122</v>
      </c>
    </row>
    <row r="1341" spans="1:12">
      <c r="A1341" s="300" t="s">
        <v>2857</v>
      </c>
      <c r="B1341" s="301" t="s">
        <v>2847</v>
      </c>
      <c r="C1341" s="302" t="s">
        <v>2855</v>
      </c>
      <c r="D1341" s="302" t="s">
        <v>2856</v>
      </c>
      <c r="E1341" s="303" t="s">
        <v>2449</v>
      </c>
      <c r="F1341" s="304" t="s">
        <v>2453</v>
      </c>
      <c r="G1341" s="305">
        <v>48</v>
      </c>
      <c r="H1341" s="306">
        <v>11</v>
      </c>
      <c r="I1341" s="306">
        <v>12</v>
      </c>
      <c r="J1341" s="306">
        <v>21</v>
      </c>
      <c r="K1341" s="306">
        <v>0</v>
      </c>
      <c r="L1341" s="306">
        <v>154</v>
      </c>
    </row>
    <row r="1342" spans="1:12">
      <c r="A1342" s="300" t="s">
        <v>2858</v>
      </c>
      <c r="B1342" s="301" t="s">
        <v>2847</v>
      </c>
      <c r="C1342" s="302" t="s">
        <v>2855</v>
      </c>
      <c r="D1342" s="302" t="s">
        <v>2856</v>
      </c>
      <c r="E1342" s="303" t="s">
        <v>2455</v>
      </c>
      <c r="F1342" s="304" t="s">
        <v>2456</v>
      </c>
      <c r="G1342" s="305">
        <v>48</v>
      </c>
      <c r="H1342" s="306">
        <v>11</v>
      </c>
      <c r="I1342" s="306">
        <v>12</v>
      </c>
      <c r="J1342" s="306">
        <v>21</v>
      </c>
      <c r="K1342" s="306">
        <v>0</v>
      </c>
      <c r="L1342" s="306">
        <v>122</v>
      </c>
    </row>
    <row r="1343" spans="1:12">
      <c r="A1343" s="300" t="s">
        <v>2859</v>
      </c>
      <c r="B1343" s="301" t="s">
        <v>2847</v>
      </c>
      <c r="C1343" s="302" t="s">
        <v>2860</v>
      </c>
      <c r="D1343" s="302" t="s">
        <v>2861</v>
      </c>
      <c r="E1343" s="303" t="s">
        <v>2446</v>
      </c>
      <c r="F1343" s="304" t="s">
        <v>2447</v>
      </c>
      <c r="G1343" s="305">
        <v>45</v>
      </c>
      <c r="H1343" s="306">
        <v>9</v>
      </c>
      <c r="I1343" s="306">
        <v>11</v>
      </c>
      <c r="J1343" s="306">
        <v>19</v>
      </c>
      <c r="K1343" s="306">
        <v>0</v>
      </c>
      <c r="L1343" s="306">
        <v>117</v>
      </c>
    </row>
    <row r="1344" spans="1:12">
      <c r="A1344" s="300" t="s">
        <v>2862</v>
      </c>
      <c r="B1344" s="301" t="s">
        <v>2847</v>
      </c>
      <c r="C1344" s="302" t="s">
        <v>2860</v>
      </c>
      <c r="D1344" s="302" t="s">
        <v>2861</v>
      </c>
      <c r="E1344" s="303" t="s">
        <v>2449</v>
      </c>
      <c r="F1344" s="304" t="s">
        <v>2478</v>
      </c>
      <c r="G1344" s="305">
        <v>45</v>
      </c>
      <c r="H1344" s="306">
        <v>9</v>
      </c>
      <c r="I1344" s="306">
        <v>11</v>
      </c>
      <c r="J1344" s="306">
        <v>19</v>
      </c>
      <c r="K1344" s="306">
        <v>0</v>
      </c>
      <c r="L1344" s="306">
        <v>132</v>
      </c>
    </row>
    <row r="1345" spans="1:12">
      <c r="A1345" s="300" t="s">
        <v>2863</v>
      </c>
      <c r="B1345" s="301" t="s">
        <v>2847</v>
      </c>
      <c r="C1345" s="302" t="s">
        <v>2860</v>
      </c>
      <c r="D1345" s="302" t="s">
        <v>2861</v>
      </c>
      <c r="E1345" s="303" t="s">
        <v>2480</v>
      </c>
      <c r="F1345" s="304" t="s">
        <v>2456</v>
      </c>
      <c r="G1345" s="305">
        <v>45</v>
      </c>
      <c r="H1345" s="306">
        <v>9</v>
      </c>
      <c r="I1345" s="306">
        <v>11</v>
      </c>
      <c r="J1345" s="306">
        <v>19</v>
      </c>
      <c r="K1345" s="306">
        <v>0</v>
      </c>
      <c r="L1345" s="306">
        <v>117</v>
      </c>
    </row>
    <row r="1346" spans="1:12">
      <c r="A1346" s="300" t="s">
        <v>2864</v>
      </c>
      <c r="B1346" s="301" t="s">
        <v>2865</v>
      </c>
      <c r="C1346" s="302" t="s">
        <v>2866</v>
      </c>
      <c r="D1346" s="302" t="s">
        <v>2866</v>
      </c>
      <c r="E1346" s="303" t="s">
        <v>2442</v>
      </c>
      <c r="F1346" s="304" t="s">
        <v>2442</v>
      </c>
      <c r="G1346" s="305">
        <v>41</v>
      </c>
      <c r="H1346" s="306">
        <v>9</v>
      </c>
      <c r="I1346" s="306">
        <v>9</v>
      </c>
      <c r="J1346" s="306">
        <v>18</v>
      </c>
      <c r="K1346" s="306">
        <v>0</v>
      </c>
      <c r="L1346" s="306">
        <v>118</v>
      </c>
    </row>
    <row r="1347" spans="1:12">
      <c r="A1347" s="300" t="s">
        <v>2867</v>
      </c>
      <c r="B1347" s="301" t="s">
        <v>2865</v>
      </c>
      <c r="C1347" s="302" t="s">
        <v>2868</v>
      </c>
      <c r="D1347" s="302" t="s">
        <v>2869</v>
      </c>
      <c r="E1347" s="303" t="s">
        <v>2442</v>
      </c>
      <c r="F1347" s="304" t="s">
        <v>2442</v>
      </c>
      <c r="G1347" s="305">
        <v>45</v>
      </c>
      <c r="H1347" s="306">
        <v>9</v>
      </c>
      <c r="I1347" s="306">
        <v>11</v>
      </c>
      <c r="J1347" s="306">
        <v>19</v>
      </c>
      <c r="K1347" s="306">
        <v>0</v>
      </c>
      <c r="L1347" s="306">
        <v>109</v>
      </c>
    </row>
    <row r="1348" spans="1:12">
      <c r="A1348" s="300" t="s">
        <v>2870</v>
      </c>
      <c r="B1348" s="301" t="s">
        <v>2871</v>
      </c>
      <c r="C1348" s="302" t="s">
        <v>2872</v>
      </c>
      <c r="D1348" s="302" t="s">
        <v>2873</v>
      </c>
      <c r="E1348" s="303" t="s">
        <v>2446</v>
      </c>
      <c r="F1348" s="304" t="s">
        <v>2450</v>
      </c>
      <c r="G1348" s="305">
        <v>45</v>
      </c>
      <c r="H1348" s="306">
        <v>9</v>
      </c>
      <c r="I1348" s="306">
        <v>11</v>
      </c>
      <c r="J1348" s="306">
        <v>19</v>
      </c>
      <c r="K1348" s="306">
        <v>0</v>
      </c>
      <c r="L1348" s="306">
        <v>93</v>
      </c>
    </row>
    <row r="1349" spans="1:12">
      <c r="A1349" s="300" t="s">
        <v>2874</v>
      </c>
      <c r="B1349" s="301" t="s">
        <v>2871</v>
      </c>
      <c r="C1349" s="302" t="s">
        <v>2872</v>
      </c>
      <c r="D1349" s="302" t="s">
        <v>2873</v>
      </c>
      <c r="E1349" s="303" t="s">
        <v>2452</v>
      </c>
      <c r="F1349" s="304" t="s">
        <v>2494</v>
      </c>
      <c r="G1349" s="305">
        <v>45</v>
      </c>
      <c r="H1349" s="306">
        <v>9</v>
      </c>
      <c r="I1349" s="306">
        <v>11</v>
      </c>
      <c r="J1349" s="306">
        <v>19</v>
      </c>
      <c r="K1349" s="306">
        <v>0</v>
      </c>
      <c r="L1349" s="306">
        <v>126</v>
      </c>
    </row>
    <row r="1350" spans="1:12">
      <c r="A1350" s="300" t="s">
        <v>2875</v>
      </c>
      <c r="B1350" s="301" t="s">
        <v>2871</v>
      </c>
      <c r="C1350" s="302" t="s">
        <v>2872</v>
      </c>
      <c r="D1350" s="302" t="s">
        <v>2873</v>
      </c>
      <c r="E1350" s="303" t="s">
        <v>2496</v>
      </c>
      <c r="F1350" s="304" t="s">
        <v>2456</v>
      </c>
      <c r="G1350" s="305">
        <v>45</v>
      </c>
      <c r="H1350" s="306">
        <v>9</v>
      </c>
      <c r="I1350" s="306">
        <v>11</v>
      </c>
      <c r="J1350" s="306">
        <v>19</v>
      </c>
      <c r="K1350" s="306">
        <v>0</v>
      </c>
      <c r="L1350" s="306">
        <v>93</v>
      </c>
    </row>
    <row r="1351" spans="1:12">
      <c r="A1351" s="300" t="s">
        <v>2876</v>
      </c>
      <c r="B1351" s="301" t="s">
        <v>2871</v>
      </c>
      <c r="C1351" s="302" t="s">
        <v>2877</v>
      </c>
      <c r="D1351" s="302" t="s">
        <v>2878</v>
      </c>
      <c r="E1351" s="303" t="s">
        <v>2446</v>
      </c>
      <c r="F1351" s="304" t="s">
        <v>2450</v>
      </c>
      <c r="G1351" s="305">
        <v>41</v>
      </c>
      <c r="H1351" s="306">
        <v>9</v>
      </c>
      <c r="I1351" s="306">
        <v>9</v>
      </c>
      <c r="J1351" s="306">
        <v>18</v>
      </c>
      <c r="K1351" s="306">
        <v>0</v>
      </c>
      <c r="L1351" s="306">
        <v>110</v>
      </c>
    </row>
    <row r="1352" spans="1:12">
      <c r="A1352" s="300" t="s">
        <v>2879</v>
      </c>
      <c r="B1352" s="301" t="s">
        <v>2871</v>
      </c>
      <c r="C1352" s="302" t="s">
        <v>2877</v>
      </c>
      <c r="D1352" s="302" t="s">
        <v>2878</v>
      </c>
      <c r="E1352" s="303" t="s">
        <v>2452</v>
      </c>
      <c r="F1352" s="304" t="s">
        <v>2494</v>
      </c>
      <c r="G1352" s="305">
        <v>41</v>
      </c>
      <c r="H1352" s="306">
        <v>9</v>
      </c>
      <c r="I1352" s="306">
        <v>9</v>
      </c>
      <c r="J1352" s="306">
        <v>18</v>
      </c>
      <c r="K1352" s="306">
        <v>0</v>
      </c>
      <c r="L1352" s="306">
        <v>133</v>
      </c>
    </row>
    <row r="1353" spans="1:12">
      <c r="A1353" s="300" t="s">
        <v>2880</v>
      </c>
      <c r="B1353" s="301" t="s">
        <v>2871</v>
      </c>
      <c r="C1353" s="302" t="s">
        <v>2877</v>
      </c>
      <c r="D1353" s="302" t="s">
        <v>2878</v>
      </c>
      <c r="E1353" s="303" t="s">
        <v>2496</v>
      </c>
      <c r="F1353" s="304" t="s">
        <v>2456</v>
      </c>
      <c r="G1353" s="305">
        <v>41</v>
      </c>
      <c r="H1353" s="306">
        <v>9</v>
      </c>
      <c r="I1353" s="306">
        <v>9</v>
      </c>
      <c r="J1353" s="306">
        <v>18</v>
      </c>
      <c r="K1353" s="306">
        <v>0</v>
      </c>
      <c r="L1353" s="306">
        <v>110</v>
      </c>
    </row>
    <row r="1354" spans="1:12" ht="24">
      <c r="A1354" s="300" t="s">
        <v>2881</v>
      </c>
      <c r="B1354" s="301" t="s">
        <v>2882</v>
      </c>
      <c r="C1354" s="302" t="s">
        <v>2883</v>
      </c>
      <c r="D1354" s="302" t="s">
        <v>2884</v>
      </c>
      <c r="E1354" s="303" t="s">
        <v>2442</v>
      </c>
      <c r="F1354" s="304" t="s">
        <v>2442</v>
      </c>
      <c r="G1354" s="305">
        <v>41</v>
      </c>
      <c r="H1354" s="306">
        <v>9</v>
      </c>
      <c r="I1354" s="306">
        <v>9</v>
      </c>
      <c r="J1354" s="306">
        <v>18</v>
      </c>
      <c r="K1354" s="306">
        <v>0</v>
      </c>
      <c r="L1354" s="306">
        <v>105</v>
      </c>
    </row>
    <row r="1355" spans="1:12">
      <c r="A1355" s="300" t="s">
        <v>2885</v>
      </c>
      <c r="B1355" s="301" t="s">
        <v>2882</v>
      </c>
      <c r="C1355" s="302" t="s">
        <v>2886</v>
      </c>
      <c r="D1355" s="302" t="s">
        <v>2887</v>
      </c>
      <c r="E1355" s="303" t="s">
        <v>2446</v>
      </c>
      <c r="F1355" s="304" t="s">
        <v>2601</v>
      </c>
      <c r="G1355" s="305">
        <v>56</v>
      </c>
      <c r="H1355" s="306">
        <v>12</v>
      </c>
      <c r="I1355" s="306">
        <v>13</v>
      </c>
      <c r="J1355" s="306">
        <v>25</v>
      </c>
      <c r="K1355" s="306">
        <v>0</v>
      </c>
      <c r="L1355" s="306">
        <v>226</v>
      </c>
    </row>
    <row r="1356" spans="1:12">
      <c r="A1356" s="300" t="s">
        <v>2888</v>
      </c>
      <c r="B1356" s="301" t="s">
        <v>2882</v>
      </c>
      <c r="C1356" s="302" t="s">
        <v>2886</v>
      </c>
      <c r="D1356" s="302" t="s">
        <v>2887</v>
      </c>
      <c r="E1356" s="303" t="s">
        <v>2603</v>
      </c>
      <c r="F1356" s="304" t="s">
        <v>2490</v>
      </c>
      <c r="G1356" s="305">
        <v>56</v>
      </c>
      <c r="H1356" s="306">
        <v>12</v>
      </c>
      <c r="I1356" s="306">
        <v>13</v>
      </c>
      <c r="J1356" s="306">
        <v>25</v>
      </c>
      <c r="K1356" s="306">
        <v>0</v>
      </c>
      <c r="L1356" s="306">
        <v>130</v>
      </c>
    </row>
    <row r="1357" spans="1:12">
      <c r="A1357" s="300" t="s">
        <v>2889</v>
      </c>
      <c r="B1357" s="301" t="s">
        <v>2882</v>
      </c>
      <c r="C1357" s="302" t="s">
        <v>2886</v>
      </c>
      <c r="D1357" s="302" t="s">
        <v>2887</v>
      </c>
      <c r="E1357" s="303" t="s">
        <v>2492</v>
      </c>
      <c r="F1357" s="304" t="s">
        <v>2538</v>
      </c>
      <c r="G1357" s="305">
        <v>56</v>
      </c>
      <c r="H1357" s="306">
        <v>12</v>
      </c>
      <c r="I1357" s="306">
        <v>13</v>
      </c>
      <c r="J1357" s="306">
        <v>25</v>
      </c>
      <c r="K1357" s="306">
        <v>0</v>
      </c>
      <c r="L1357" s="306">
        <v>215</v>
      </c>
    </row>
    <row r="1358" spans="1:12">
      <c r="A1358" s="300" t="s">
        <v>2890</v>
      </c>
      <c r="B1358" s="301" t="s">
        <v>2882</v>
      </c>
      <c r="C1358" s="302" t="s">
        <v>2886</v>
      </c>
      <c r="D1358" s="302" t="s">
        <v>2887</v>
      </c>
      <c r="E1358" s="303" t="s">
        <v>2540</v>
      </c>
      <c r="F1358" s="304" t="s">
        <v>2494</v>
      </c>
      <c r="G1358" s="305">
        <v>56</v>
      </c>
      <c r="H1358" s="306">
        <v>12</v>
      </c>
      <c r="I1358" s="306">
        <v>13</v>
      </c>
      <c r="J1358" s="306">
        <v>25</v>
      </c>
      <c r="K1358" s="306">
        <v>0</v>
      </c>
      <c r="L1358" s="306">
        <v>193</v>
      </c>
    </row>
    <row r="1359" spans="1:12">
      <c r="A1359" s="300" t="s">
        <v>2891</v>
      </c>
      <c r="B1359" s="301" t="s">
        <v>2882</v>
      </c>
      <c r="C1359" s="302" t="s">
        <v>2886</v>
      </c>
      <c r="D1359" s="302" t="s">
        <v>2887</v>
      </c>
      <c r="E1359" s="303" t="s">
        <v>2496</v>
      </c>
      <c r="F1359" s="304" t="s">
        <v>2456</v>
      </c>
      <c r="G1359" s="305">
        <v>56</v>
      </c>
      <c r="H1359" s="306">
        <v>12</v>
      </c>
      <c r="I1359" s="306">
        <v>13</v>
      </c>
      <c r="J1359" s="306">
        <v>25</v>
      </c>
      <c r="K1359" s="306">
        <v>0</v>
      </c>
      <c r="L1359" s="306">
        <v>226</v>
      </c>
    </row>
    <row r="1360" spans="1:12">
      <c r="A1360" s="300" t="s">
        <v>2892</v>
      </c>
      <c r="B1360" s="301" t="s">
        <v>2882</v>
      </c>
      <c r="C1360" s="302" t="s">
        <v>2893</v>
      </c>
      <c r="D1360" s="302" t="s">
        <v>2894</v>
      </c>
      <c r="E1360" s="303" t="s">
        <v>2442</v>
      </c>
      <c r="F1360" s="304" t="s">
        <v>2442</v>
      </c>
      <c r="G1360" s="305">
        <v>45</v>
      </c>
      <c r="H1360" s="306">
        <v>9</v>
      </c>
      <c r="I1360" s="306">
        <v>11</v>
      </c>
      <c r="J1360" s="306">
        <v>19</v>
      </c>
      <c r="K1360" s="306">
        <v>0</v>
      </c>
      <c r="L1360" s="306">
        <v>114</v>
      </c>
    </row>
    <row r="1361" spans="1:12" ht="36">
      <c r="A1361" s="300" t="s">
        <v>2895</v>
      </c>
      <c r="B1361" s="301" t="s">
        <v>2882</v>
      </c>
      <c r="C1361" s="302" t="s">
        <v>2896</v>
      </c>
      <c r="D1361" s="302" t="s">
        <v>2897</v>
      </c>
      <c r="E1361" s="303" t="s">
        <v>2442</v>
      </c>
      <c r="F1361" s="304" t="s">
        <v>2442</v>
      </c>
      <c r="G1361" s="305">
        <v>41</v>
      </c>
      <c r="H1361" s="306">
        <v>9</v>
      </c>
      <c r="I1361" s="306">
        <v>9</v>
      </c>
      <c r="J1361" s="306">
        <v>18</v>
      </c>
      <c r="K1361" s="306">
        <v>0</v>
      </c>
      <c r="L1361" s="306">
        <v>130</v>
      </c>
    </row>
    <row r="1362" spans="1:12">
      <c r="A1362" s="300" t="s">
        <v>2898</v>
      </c>
      <c r="B1362" s="301" t="s">
        <v>2899</v>
      </c>
      <c r="C1362" s="302" t="s">
        <v>2900</v>
      </c>
      <c r="D1362" s="302" t="s">
        <v>2782</v>
      </c>
      <c r="E1362" s="303" t="s">
        <v>2442</v>
      </c>
      <c r="F1362" s="304" t="s">
        <v>2442</v>
      </c>
      <c r="G1362" s="305">
        <v>52</v>
      </c>
      <c r="H1362" s="306">
        <v>12</v>
      </c>
      <c r="I1362" s="306">
        <v>12</v>
      </c>
      <c r="J1362" s="306">
        <v>23</v>
      </c>
      <c r="K1362" s="306">
        <v>0</v>
      </c>
      <c r="L1362" s="306">
        <v>104</v>
      </c>
    </row>
    <row r="1363" spans="1:12">
      <c r="A1363" s="300" t="s">
        <v>2901</v>
      </c>
      <c r="B1363" s="301" t="s">
        <v>2899</v>
      </c>
      <c r="C1363" s="302" t="s">
        <v>2902</v>
      </c>
      <c r="D1363" s="302" t="s">
        <v>2903</v>
      </c>
      <c r="E1363" s="303" t="s">
        <v>2442</v>
      </c>
      <c r="F1363" s="304" t="s">
        <v>2442</v>
      </c>
      <c r="G1363" s="305">
        <v>41</v>
      </c>
      <c r="H1363" s="306">
        <v>9</v>
      </c>
      <c r="I1363" s="306">
        <v>9</v>
      </c>
      <c r="J1363" s="306">
        <v>18</v>
      </c>
      <c r="K1363" s="306">
        <v>0</v>
      </c>
      <c r="L1363" s="306">
        <v>100</v>
      </c>
    </row>
    <row r="1364" spans="1:12" ht="24">
      <c r="A1364" s="300" t="s">
        <v>2904</v>
      </c>
      <c r="B1364" s="301" t="s">
        <v>2899</v>
      </c>
      <c r="C1364" s="302" t="s">
        <v>2905</v>
      </c>
      <c r="D1364" s="302" t="s">
        <v>2906</v>
      </c>
      <c r="E1364" s="303" t="s">
        <v>2442</v>
      </c>
      <c r="F1364" s="304" t="s">
        <v>2442</v>
      </c>
      <c r="G1364" s="305">
        <v>45</v>
      </c>
      <c r="H1364" s="306">
        <v>9</v>
      </c>
      <c r="I1364" s="306">
        <v>11</v>
      </c>
      <c r="J1364" s="306">
        <v>19</v>
      </c>
      <c r="K1364" s="306">
        <v>0</v>
      </c>
      <c r="L1364" s="306">
        <v>97</v>
      </c>
    </row>
    <row r="1365" spans="1:12">
      <c r="A1365" s="300" t="s">
        <v>2907</v>
      </c>
      <c r="B1365" s="301" t="s">
        <v>2899</v>
      </c>
      <c r="C1365" s="302" t="s">
        <v>2908</v>
      </c>
      <c r="D1365" s="302" t="s">
        <v>2909</v>
      </c>
      <c r="E1365" s="303" t="s">
        <v>2442</v>
      </c>
      <c r="F1365" s="304" t="s">
        <v>2442</v>
      </c>
      <c r="G1365" s="305">
        <v>41</v>
      </c>
      <c r="H1365" s="306">
        <v>9</v>
      </c>
      <c r="I1365" s="306">
        <v>9</v>
      </c>
      <c r="J1365" s="306">
        <v>18</v>
      </c>
      <c r="K1365" s="306">
        <v>0</v>
      </c>
      <c r="L1365" s="306">
        <v>119</v>
      </c>
    </row>
    <row r="1366" spans="1:12">
      <c r="A1366" s="300" t="s">
        <v>2910</v>
      </c>
      <c r="B1366" s="301" t="s">
        <v>2899</v>
      </c>
      <c r="C1366" s="302" t="s">
        <v>2911</v>
      </c>
      <c r="D1366" s="302" t="s">
        <v>2912</v>
      </c>
      <c r="E1366" s="303" t="s">
        <v>2442</v>
      </c>
      <c r="F1366" s="304" t="s">
        <v>2442</v>
      </c>
      <c r="G1366" s="305">
        <v>41</v>
      </c>
      <c r="H1366" s="306">
        <v>9</v>
      </c>
      <c r="I1366" s="306">
        <v>9</v>
      </c>
      <c r="J1366" s="306">
        <v>18</v>
      </c>
      <c r="K1366" s="306">
        <v>0</v>
      </c>
      <c r="L1366" s="306">
        <v>103</v>
      </c>
    </row>
    <row r="1367" spans="1:12">
      <c r="A1367" s="300" t="s">
        <v>2913</v>
      </c>
      <c r="B1367" s="301" t="s">
        <v>2899</v>
      </c>
      <c r="C1367" s="302" t="s">
        <v>2914</v>
      </c>
      <c r="D1367" s="302" t="s">
        <v>2915</v>
      </c>
      <c r="E1367" s="303" t="s">
        <v>2442</v>
      </c>
      <c r="F1367" s="304" t="s">
        <v>2442</v>
      </c>
      <c r="G1367" s="305">
        <v>45</v>
      </c>
      <c r="H1367" s="306">
        <v>9</v>
      </c>
      <c r="I1367" s="306">
        <v>11</v>
      </c>
      <c r="J1367" s="306">
        <v>19</v>
      </c>
      <c r="K1367" s="306">
        <v>0</v>
      </c>
      <c r="L1367" s="306">
        <v>97</v>
      </c>
    </row>
    <row r="1368" spans="1:12" ht="24">
      <c r="A1368" s="300" t="s">
        <v>2916</v>
      </c>
      <c r="B1368" s="301" t="s">
        <v>2917</v>
      </c>
      <c r="C1368" s="302" t="s">
        <v>2918</v>
      </c>
      <c r="D1368" s="302" t="s">
        <v>2919</v>
      </c>
      <c r="E1368" s="303" t="s">
        <v>2442</v>
      </c>
      <c r="F1368" s="304" t="s">
        <v>2442</v>
      </c>
      <c r="G1368" s="305">
        <v>48</v>
      </c>
      <c r="H1368" s="306">
        <v>11</v>
      </c>
      <c r="I1368" s="306">
        <v>12</v>
      </c>
      <c r="J1368" s="306">
        <v>21</v>
      </c>
      <c r="K1368" s="306">
        <v>0</v>
      </c>
      <c r="L1368" s="306">
        <v>121</v>
      </c>
    </row>
    <row r="1369" spans="1:12">
      <c r="A1369" s="300" t="s">
        <v>2920</v>
      </c>
      <c r="B1369" s="301" t="s">
        <v>2917</v>
      </c>
      <c r="C1369" s="302" t="s">
        <v>2921</v>
      </c>
      <c r="D1369" s="302" t="s">
        <v>2922</v>
      </c>
      <c r="E1369" s="303" t="s">
        <v>2442</v>
      </c>
      <c r="F1369" s="304" t="s">
        <v>2442</v>
      </c>
      <c r="G1369" s="305">
        <v>45</v>
      </c>
      <c r="H1369" s="306">
        <v>9</v>
      </c>
      <c r="I1369" s="306">
        <v>11</v>
      </c>
      <c r="J1369" s="306">
        <v>19</v>
      </c>
      <c r="K1369" s="306">
        <v>0</v>
      </c>
      <c r="L1369" s="306">
        <v>100</v>
      </c>
    </row>
    <row r="1370" spans="1:12">
      <c r="A1370" s="300" t="s">
        <v>2923</v>
      </c>
      <c r="B1370" s="301" t="s">
        <v>2924</v>
      </c>
      <c r="C1370" s="302" t="s">
        <v>2925</v>
      </c>
      <c r="D1370" s="302" t="s">
        <v>2925</v>
      </c>
      <c r="E1370" s="303" t="s">
        <v>2442</v>
      </c>
      <c r="F1370" s="304" t="s">
        <v>2442</v>
      </c>
      <c r="G1370" s="305">
        <v>41</v>
      </c>
      <c r="H1370" s="306">
        <v>9</v>
      </c>
      <c r="I1370" s="306">
        <v>9</v>
      </c>
      <c r="J1370" s="306">
        <v>18</v>
      </c>
      <c r="K1370" s="306">
        <v>0</v>
      </c>
      <c r="L1370" s="306">
        <v>105</v>
      </c>
    </row>
    <row r="1371" spans="1:12">
      <c r="A1371" s="300" t="s">
        <v>2926</v>
      </c>
      <c r="B1371" s="301" t="s">
        <v>2924</v>
      </c>
      <c r="C1371" s="302" t="s">
        <v>2927</v>
      </c>
      <c r="D1371" s="302" t="s">
        <v>2927</v>
      </c>
      <c r="E1371" s="303" t="s">
        <v>2442</v>
      </c>
      <c r="F1371" s="304" t="s">
        <v>2442</v>
      </c>
      <c r="G1371" s="305">
        <v>52</v>
      </c>
      <c r="H1371" s="306">
        <v>12</v>
      </c>
      <c r="I1371" s="306">
        <v>12</v>
      </c>
      <c r="J1371" s="306">
        <v>23</v>
      </c>
      <c r="K1371" s="306">
        <v>0</v>
      </c>
      <c r="L1371" s="306">
        <v>141</v>
      </c>
    </row>
    <row r="1372" spans="1:12">
      <c r="A1372" s="300" t="s">
        <v>2928</v>
      </c>
      <c r="B1372" s="301" t="s">
        <v>2924</v>
      </c>
      <c r="C1372" s="302" t="s">
        <v>2929</v>
      </c>
      <c r="D1372" s="302" t="s">
        <v>2930</v>
      </c>
      <c r="E1372" s="303" t="s">
        <v>2446</v>
      </c>
      <c r="F1372" s="304" t="s">
        <v>2474</v>
      </c>
      <c r="G1372" s="305">
        <v>41</v>
      </c>
      <c r="H1372" s="306">
        <v>9</v>
      </c>
      <c r="I1372" s="306">
        <v>9</v>
      </c>
      <c r="J1372" s="306">
        <v>18</v>
      </c>
      <c r="K1372" s="306">
        <v>0</v>
      </c>
      <c r="L1372" s="306">
        <v>109</v>
      </c>
    </row>
    <row r="1373" spans="1:12">
      <c r="A1373" s="300" t="s">
        <v>2931</v>
      </c>
      <c r="B1373" s="301" t="s">
        <v>2924</v>
      </c>
      <c r="C1373" s="302" t="s">
        <v>2929</v>
      </c>
      <c r="D1373" s="302" t="s">
        <v>2930</v>
      </c>
      <c r="E1373" s="303" t="s">
        <v>2476</v>
      </c>
      <c r="F1373" s="304" t="s">
        <v>2490</v>
      </c>
      <c r="G1373" s="305">
        <v>41</v>
      </c>
      <c r="H1373" s="306">
        <v>9</v>
      </c>
      <c r="I1373" s="306">
        <v>9</v>
      </c>
      <c r="J1373" s="306">
        <v>18</v>
      </c>
      <c r="K1373" s="306">
        <v>0</v>
      </c>
      <c r="L1373" s="306">
        <v>101</v>
      </c>
    </row>
    <row r="1374" spans="1:12">
      <c r="A1374" s="300" t="s">
        <v>2932</v>
      </c>
      <c r="B1374" s="301" t="s">
        <v>2924</v>
      </c>
      <c r="C1374" s="302" t="s">
        <v>2929</v>
      </c>
      <c r="D1374" s="302" t="s">
        <v>2930</v>
      </c>
      <c r="E1374" s="303" t="s">
        <v>2492</v>
      </c>
      <c r="F1374" s="304" t="s">
        <v>2456</v>
      </c>
      <c r="G1374" s="305">
        <v>41</v>
      </c>
      <c r="H1374" s="306">
        <v>9</v>
      </c>
      <c r="I1374" s="306">
        <v>9</v>
      </c>
      <c r="J1374" s="306">
        <v>18</v>
      </c>
      <c r="K1374" s="306">
        <v>0</v>
      </c>
      <c r="L1374" s="306">
        <v>109</v>
      </c>
    </row>
    <row r="1375" spans="1:12">
      <c r="A1375" s="300" t="s">
        <v>2933</v>
      </c>
      <c r="B1375" s="301" t="s">
        <v>2924</v>
      </c>
      <c r="C1375" s="302" t="s">
        <v>2934</v>
      </c>
      <c r="D1375" s="302" t="s">
        <v>2935</v>
      </c>
      <c r="E1375" s="303" t="s">
        <v>2446</v>
      </c>
      <c r="F1375" s="304" t="s">
        <v>2740</v>
      </c>
      <c r="G1375" s="305">
        <v>45</v>
      </c>
      <c r="H1375" s="306">
        <v>9</v>
      </c>
      <c r="I1375" s="306">
        <v>11</v>
      </c>
      <c r="J1375" s="306">
        <v>19</v>
      </c>
      <c r="K1375" s="306">
        <v>0</v>
      </c>
      <c r="L1375" s="306">
        <v>118</v>
      </c>
    </row>
    <row r="1376" spans="1:12">
      <c r="A1376" s="300" t="s">
        <v>2936</v>
      </c>
      <c r="B1376" s="301" t="s">
        <v>2924</v>
      </c>
      <c r="C1376" s="302" t="s">
        <v>2934</v>
      </c>
      <c r="D1376" s="302" t="s">
        <v>2935</v>
      </c>
      <c r="E1376" s="303" t="s">
        <v>2742</v>
      </c>
      <c r="F1376" s="304" t="s">
        <v>2450</v>
      </c>
      <c r="G1376" s="305">
        <v>45</v>
      </c>
      <c r="H1376" s="306">
        <v>9</v>
      </c>
      <c r="I1376" s="306">
        <v>11</v>
      </c>
      <c r="J1376" s="306">
        <v>19</v>
      </c>
      <c r="K1376" s="306">
        <v>0</v>
      </c>
      <c r="L1376" s="306">
        <v>138</v>
      </c>
    </row>
    <row r="1377" spans="1:12">
      <c r="A1377" s="300" t="s">
        <v>2937</v>
      </c>
      <c r="B1377" s="301" t="s">
        <v>2924</v>
      </c>
      <c r="C1377" s="302" t="s">
        <v>2934</v>
      </c>
      <c r="D1377" s="302" t="s">
        <v>2935</v>
      </c>
      <c r="E1377" s="303" t="s">
        <v>2452</v>
      </c>
      <c r="F1377" s="304" t="s">
        <v>2456</v>
      </c>
      <c r="G1377" s="305">
        <v>45</v>
      </c>
      <c r="H1377" s="306">
        <v>9</v>
      </c>
      <c r="I1377" s="306">
        <v>11</v>
      </c>
      <c r="J1377" s="306">
        <v>19</v>
      </c>
      <c r="K1377" s="306">
        <v>0</v>
      </c>
      <c r="L1377" s="306">
        <v>118</v>
      </c>
    </row>
    <row r="1378" spans="1:12" ht="36">
      <c r="A1378" s="300" t="s">
        <v>2938</v>
      </c>
      <c r="B1378" s="301" t="s">
        <v>2939</v>
      </c>
      <c r="C1378" s="302" t="s">
        <v>2940</v>
      </c>
      <c r="D1378" s="302" t="s">
        <v>2941</v>
      </c>
      <c r="E1378" s="303" t="s">
        <v>2442</v>
      </c>
      <c r="F1378" s="304" t="s">
        <v>2442</v>
      </c>
      <c r="G1378" s="305">
        <v>48</v>
      </c>
      <c r="H1378" s="306">
        <v>11</v>
      </c>
      <c r="I1378" s="306">
        <v>12</v>
      </c>
      <c r="J1378" s="306">
        <v>21</v>
      </c>
      <c r="K1378" s="306">
        <v>0</v>
      </c>
      <c r="L1378" s="306">
        <v>96</v>
      </c>
    </row>
    <row r="1379" spans="1:12">
      <c r="A1379" s="300" t="s">
        <v>2942</v>
      </c>
      <c r="B1379" s="301" t="s">
        <v>2939</v>
      </c>
      <c r="C1379" s="302" t="s">
        <v>2943</v>
      </c>
      <c r="D1379" s="302" t="s">
        <v>2944</v>
      </c>
      <c r="E1379" s="303" t="s">
        <v>2442</v>
      </c>
      <c r="F1379" s="304" t="s">
        <v>2442</v>
      </c>
      <c r="G1379" s="305">
        <v>45</v>
      </c>
      <c r="H1379" s="306">
        <v>9</v>
      </c>
      <c r="I1379" s="306">
        <v>11</v>
      </c>
      <c r="J1379" s="306">
        <v>19</v>
      </c>
      <c r="K1379" s="306">
        <v>0</v>
      </c>
      <c r="L1379" s="306">
        <v>105</v>
      </c>
    </row>
    <row r="1380" spans="1:12" ht="36">
      <c r="A1380" s="300" t="s">
        <v>2945</v>
      </c>
      <c r="B1380" s="301" t="s">
        <v>2939</v>
      </c>
      <c r="C1380" s="302" t="s">
        <v>2946</v>
      </c>
      <c r="D1380" s="302" t="s">
        <v>2947</v>
      </c>
      <c r="E1380" s="303" t="s">
        <v>2446</v>
      </c>
      <c r="F1380" s="304" t="s">
        <v>2740</v>
      </c>
      <c r="G1380" s="305">
        <v>48</v>
      </c>
      <c r="H1380" s="306">
        <v>11</v>
      </c>
      <c r="I1380" s="306">
        <v>12</v>
      </c>
      <c r="J1380" s="306">
        <v>21</v>
      </c>
      <c r="K1380" s="306">
        <v>0</v>
      </c>
      <c r="L1380" s="306">
        <v>148</v>
      </c>
    </row>
    <row r="1381" spans="1:12" ht="36">
      <c r="A1381" s="300" t="s">
        <v>2948</v>
      </c>
      <c r="B1381" s="301" t="s">
        <v>2939</v>
      </c>
      <c r="C1381" s="302" t="s">
        <v>2946</v>
      </c>
      <c r="D1381" s="302" t="s">
        <v>2947</v>
      </c>
      <c r="E1381" s="303" t="s">
        <v>2742</v>
      </c>
      <c r="F1381" s="304" t="s">
        <v>2478</v>
      </c>
      <c r="G1381" s="305">
        <v>48</v>
      </c>
      <c r="H1381" s="306">
        <v>11</v>
      </c>
      <c r="I1381" s="306">
        <v>12</v>
      </c>
      <c r="J1381" s="306">
        <v>21</v>
      </c>
      <c r="K1381" s="306">
        <v>0</v>
      </c>
      <c r="L1381" s="306">
        <v>173</v>
      </c>
    </row>
    <row r="1382" spans="1:12" ht="36">
      <c r="A1382" s="300" t="s">
        <v>2949</v>
      </c>
      <c r="B1382" s="301" t="s">
        <v>2939</v>
      </c>
      <c r="C1382" s="302" t="s">
        <v>2946</v>
      </c>
      <c r="D1382" s="302" t="s">
        <v>2947</v>
      </c>
      <c r="E1382" s="303" t="s">
        <v>2480</v>
      </c>
      <c r="F1382" s="304" t="s">
        <v>2538</v>
      </c>
      <c r="G1382" s="305">
        <v>48</v>
      </c>
      <c r="H1382" s="306">
        <v>11</v>
      </c>
      <c r="I1382" s="306">
        <v>12</v>
      </c>
      <c r="J1382" s="306">
        <v>21</v>
      </c>
      <c r="K1382" s="306">
        <v>0</v>
      </c>
      <c r="L1382" s="306">
        <v>152</v>
      </c>
    </row>
    <row r="1383" spans="1:12" ht="36">
      <c r="A1383" s="300" t="s">
        <v>2950</v>
      </c>
      <c r="B1383" s="301" t="s">
        <v>2939</v>
      </c>
      <c r="C1383" s="302" t="s">
        <v>2946</v>
      </c>
      <c r="D1383" s="302" t="s">
        <v>2947</v>
      </c>
      <c r="E1383" s="303" t="s">
        <v>2540</v>
      </c>
      <c r="F1383" s="304" t="s">
        <v>2494</v>
      </c>
      <c r="G1383" s="305">
        <v>48</v>
      </c>
      <c r="H1383" s="306">
        <v>11</v>
      </c>
      <c r="I1383" s="306">
        <v>12</v>
      </c>
      <c r="J1383" s="306">
        <v>21</v>
      </c>
      <c r="K1383" s="306">
        <v>0</v>
      </c>
      <c r="L1383" s="306">
        <v>109</v>
      </c>
    </row>
    <row r="1384" spans="1:12" ht="36">
      <c r="A1384" s="300" t="s">
        <v>2951</v>
      </c>
      <c r="B1384" s="301" t="s">
        <v>2939</v>
      </c>
      <c r="C1384" s="302" t="s">
        <v>2946</v>
      </c>
      <c r="D1384" s="302" t="s">
        <v>2947</v>
      </c>
      <c r="E1384" s="303" t="s">
        <v>2496</v>
      </c>
      <c r="F1384" s="304" t="s">
        <v>2456</v>
      </c>
      <c r="G1384" s="305">
        <v>48</v>
      </c>
      <c r="H1384" s="306">
        <v>11</v>
      </c>
      <c r="I1384" s="306">
        <v>12</v>
      </c>
      <c r="J1384" s="306">
        <v>21</v>
      </c>
      <c r="K1384" s="306">
        <v>0</v>
      </c>
      <c r="L1384" s="306">
        <v>148</v>
      </c>
    </row>
    <row r="1385" spans="1:12">
      <c r="A1385" s="300" t="s">
        <v>2952</v>
      </c>
      <c r="B1385" s="301" t="s">
        <v>2953</v>
      </c>
      <c r="C1385" s="302" t="s">
        <v>2954</v>
      </c>
      <c r="D1385" s="302" t="s">
        <v>2955</v>
      </c>
      <c r="E1385" s="303" t="s">
        <v>2442</v>
      </c>
      <c r="F1385" s="304" t="s">
        <v>2442</v>
      </c>
      <c r="G1385" s="305">
        <v>45</v>
      </c>
      <c r="H1385" s="306">
        <v>9</v>
      </c>
      <c r="I1385" s="306">
        <v>11</v>
      </c>
      <c r="J1385" s="306">
        <v>19</v>
      </c>
      <c r="K1385" s="306">
        <v>0</v>
      </c>
      <c r="L1385" s="306">
        <v>118</v>
      </c>
    </row>
    <row r="1386" spans="1:12">
      <c r="A1386" s="300" t="s">
        <v>2956</v>
      </c>
      <c r="B1386" s="301" t="s">
        <v>2953</v>
      </c>
      <c r="C1386" s="302" t="s">
        <v>2957</v>
      </c>
      <c r="D1386" s="302" t="s">
        <v>2958</v>
      </c>
      <c r="E1386" s="303" t="s">
        <v>2446</v>
      </c>
      <c r="F1386" s="304" t="s">
        <v>2601</v>
      </c>
      <c r="G1386" s="305">
        <v>52</v>
      </c>
      <c r="H1386" s="306">
        <v>12</v>
      </c>
      <c r="I1386" s="306">
        <v>12</v>
      </c>
      <c r="J1386" s="306">
        <v>23</v>
      </c>
      <c r="K1386" s="306">
        <v>0</v>
      </c>
      <c r="L1386" s="306">
        <v>287</v>
      </c>
    </row>
    <row r="1387" spans="1:12">
      <c r="A1387" s="300" t="s">
        <v>2959</v>
      </c>
      <c r="B1387" s="301" t="s">
        <v>2953</v>
      </c>
      <c r="C1387" s="302" t="s">
        <v>2957</v>
      </c>
      <c r="D1387" s="302" t="s">
        <v>2958</v>
      </c>
      <c r="E1387" s="303" t="s">
        <v>2603</v>
      </c>
      <c r="F1387" s="304" t="s">
        <v>2447</v>
      </c>
      <c r="G1387" s="305">
        <v>52</v>
      </c>
      <c r="H1387" s="306">
        <v>12</v>
      </c>
      <c r="I1387" s="306">
        <v>12</v>
      </c>
      <c r="J1387" s="306">
        <v>23</v>
      </c>
      <c r="K1387" s="306">
        <v>0</v>
      </c>
      <c r="L1387" s="306">
        <v>169</v>
      </c>
    </row>
    <row r="1388" spans="1:12">
      <c r="A1388" s="300" t="s">
        <v>2960</v>
      </c>
      <c r="B1388" s="301" t="s">
        <v>2953</v>
      </c>
      <c r="C1388" s="302" t="s">
        <v>2957</v>
      </c>
      <c r="D1388" s="302" t="s">
        <v>2958</v>
      </c>
      <c r="E1388" s="303" t="s">
        <v>2449</v>
      </c>
      <c r="F1388" s="304" t="s">
        <v>2494</v>
      </c>
      <c r="G1388" s="305">
        <v>52</v>
      </c>
      <c r="H1388" s="306">
        <v>12</v>
      </c>
      <c r="I1388" s="306">
        <v>12</v>
      </c>
      <c r="J1388" s="306">
        <v>23</v>
      </c>
      <c r="K1388" s="306">
        <v>0</v>
      </c>
      <c r="L1388" s="306">
        <v>267</v>
      </c>
    </row>
    <row r="1389" spans="1:12">
      <c r="A1389" s="300" t="s">
        <v>2961</v>
      </c>
      <c r="B1389" s="301" t="s">
        <v>2953</v>
      </c>
      <c r="C1389" s="302" t="s">
        <v>2957</v>
      </c>
      <c r="D1389" s="302" t="s">
        <v>2958</v>
      </c>
      <c r="E1389" s="303" t="s">
        <v>2496</v>
      </c>
      <c r="F1389" s="304" t="s">
        <v>2456</v>
      </c>
      <c r="G1389" s="305">
        <v>52</v>
      </c>
      <c r="H1389" s="306">
        <v>12</v>
      </c>
      <c r="I1389" s="306">
        <v>12</v>
      </c>
      <c r="J1389" s="306">
        <v>23</v>
      </c>
      <c r="K1389" s="306">
        <v>0</v>
      </c>
      <c r="L1389" s="306">
        <v>287</v>
      </c>
    </row>
    <row r="1390" spans="1:12" ht="24">
      <c r="A1390" s="300" t="s">
        <v>2962</v>
      </c>
      <c r="B1390" s="301" t="s">
        <v>2953</v>
      </c>
      <c r="C1390" s="302" t="s">
        <v>2963</v>
      </c>
      <c r="D1390" s="302" t="s">
        <v>2964</v>
      </c>
      <c r="E1390" s="303" t="s">
        <v>2442</v>
      </c>
      <c r="F1390" s="304" t="s">
        <v>2442</v>
      </c>
      <c r="G1390" s="305">
        <v>48</v>
      </c>
      <c r="H1390" s="306">
        <v>11</v>
      </c>
      <c r="I1390" s="306">
        <v>12</v>
      </c>
      <c r="J1390" s="306">
        <v>21</v>
      </c>
      <c r="K1390" s="306">
        <v>0</v>
      </c>
      <c r="L1390" s="306">
        <v>150</v>
      </c>
    </row>
    <row r="1391" spans="1:12">
      <c r="A1391" s="300" t="s">
        <v>2965</v>
      </c>
      <c r="B1391" s="301" t="s">
        <v>2953</v>
      </c>
      <c r="C1391" s="302" t="s">
        <v>2966</v>
      </c>
      <c r="D1391" s="302" t="s">
        <v>2967</v>
      </c>
      <c r="E1391" s="303" t="s">
        <v>2446</v>
      </c>
      <c r="F1391" s="304" t="s">
        <v>2478</v>
      </c>
      <c r="G1391" s="305">
        <v>48</v>
      </c>
      <c r="H1391" s="306">
        <v>11</v>
      </c>
      <c r="I1391" s="306">
        <v>12</v>
      </c>
      <c r="J1391" s="306">
        <v>21</v>
      </c>
      <c r="K1391" s="306">
        <v>0</v>
      </c>
      <c r="L1391" s="306">
        <v>129</v>
      </c>
    </row>
    <row r="1392" spans="1:12">
      <c r="A1392" s="300" t="s">
        <v>2968</v>
      </c>
      <c r="B1392" s="301" t="s">
        <v>2953</v>
      </c>
      <c r="C1392" s="302" t="s">
        <v>2966</v>
      </c>
      <c r="D1392" s="302" t="s">
        <v>2967</v>
      </c>
      <c r="E1392" s="303" t="s">
        <v>2480</v>
      </c>
      <c r="F1392" s="304" t="s">
        <v>2538</v>
      </c>
      <c r="G1392" s="305">
        <v>48</v>
      </c>
      <c r="H1392" s="306">
        <v>11</v>
      </c>
      <c r="I1392" s="306">
        <v>12</v>
      </c>
      <c r="J1392" s="306">
        <v>21</v>
      </c>
      <c r="K1392" s="306">
        <v>0</v>
      </c>
      <c r="L1392" s="306">
        <v>154</v>
      </c>
    </row>
    <row r="1393" spans="1:12">
      <c r="A1393" s="300" t="s">
        <v>2969</v>
      </c>
      <c r="B1393" s="301" t="s">
        <v>2953</v>
      </c>
      <c r="C1393" s="302" t="s">
        <v>2966</v>
      </c>
      <c r="D1393" s="302" t="s">
        <v>2967</v>
      </c>
      <c r="E1393" s="303" t="s">
        <v>2540</v>
      </c>
      <c r="F1393" s="304" t="s">
        <v>2494</v>
      </c>
      <c r="G1393" s="305">
        <v>48</v>
      </c>
      <c r="H1393" s="306">
        <v>11</v>
      </c>
      <c r="I1393" s="306">
        <v>12</v>
      </c>
      <c r="J1393" s="306">
        <v>21</v>
      </c>
      <c r="K1393" s="306">
        <v>0</v>
      </c>
      <c r="L1393" s="306">
        <v>257</v>
      </c>
    </row>
    <row r="1394" spans="1:12">
      <c r="A1394" s="300" t="s">
        <v>2970</v>
      </c>
      <c r="B1394" s="301" t="s">
        <v>2953</v>
      </c>
      <c r="C1394" s="302" t="s">
        <v>2966</v>
      </c>
      <c r="D1394" s="302" t="s">
        <v>2967</v>
      </c>
      <c r="E1394" s="303" t="s">
        <v>2496</v>
      </c>
      <c r="F1394" s="304" t="s">
        <v>2456</v>
      </c>
      <c r="G1394" s="305">
        <v>48</v>
      </c>
      <c r="H1394" s="306">
        <v>11</v>
      </c>
      <c r="I1394" s="306">
        <v>12</v>
      </c>
      <c r="J1394" s="306">
        <v>21</v>
      </c>
      <c r="K1394" s="306">
        <v>0</v>
      </c>
      <c r="L1394" s="306">
        <v>129</v>
      </c>
    </row>
    <row r="1395" spans="1:12" ht="24">
      <c r="A1395" s="300" t="s">
        <v>2971</v>
      </c>
      <c r="B1395" s="301" t="s">
        <v>2953</v>
      </c>
      <c r="C1395" s="302" t="s">
        <v>2972</v>
      </c>
      <c r="D1395" s="302" t="s">
        <v>2973</v>
      </c>
      <c r="E1395" s="303" t="s">
        <v>2446</v>
      </c>
      <c r="F1395" s="304" t="s">
        <v>2538</v>
      </c>
      <c r="G1395" s="305">
        <v>48</v>
      </c>
      <c r="H1395" s="306">
        <v>11</v>
      </c>
      <c r="I1395" s="306">
        <v>12</v>
      </c>
      <c r="J1395" s="306">
        <v>21</v>
      </c>
      <c r="K1395" s="306">
        <v>0</v>
      </c>
      <c r="L1395" s="306">
        <v>126</v>
      </c>
    </row>
    <row r="1396" spans="1:12" ht="24">
      <c r="A1396" s="300" t="s">
        <v>2974</v>
      </c>
      <c r="B1396" s="301" t="s">
        <v>2953</v>
      </c>
      <c r="C1396" s="302" t="s">
        <v>2972</v>
      </c>
      <c r="D1396" s="302" t="s">
        <v>2973</v>
      </c>
      <c r="E1396" s="303" t="s">
        <v>2540</v>
      </c>
      <c r="F1396" s="304" t="s">
        <v>2494</v>
      </c>
      <c r="G1396" s="305">
        <v>48</v>
      </c>
      <c r="H1396" s="306">
        <v>11</v>
      </c>
      <c r="I1396" s="306">
        <v>12</v>
      </c>
      <c r="J1396" s="306">
        <v>21</v>
      </c>
      <c r="K1396" s="306">
        <v>0</v>
      </c>
      <c r="L1396" s="306">
        <v>215</v>
      </c>
    </row>
    <row r="1397" spans="1:12" ht="24">
      <c r="A1397" s="300" t="s">
        <v>2975</v>
      </c>
      <c r="B1397" s="301" t="s">
        <v>2953</v>
      </c>
      <c r="C1397" s="302" t="s">
        <v>2972</v>
      </c>
      <c r="D1397" s="302" t="s">
        <v>2973</v>
      </c>
      <c r="E1397" s="303" t="s">
        <v>2496</v>
      </c>
      <c r="F1397" s="304" t="s">
        <v>2456</v>
      </c>
      <c r="G1397" s="305">
        <v>48</v>
      </c>
      <c r="H1397" s="306">
        <v>11</v>
      </c>
      <c r="I1397" s="306">
        <v>12</v>
      </c>
      <c r="J1397" s="306">
        <v>21</v>
      </c>
      <c r="K1397" s="306">
        <v>0</v>
      </c>
      <c r="L1397" s="306">
        <v>126</v>
      </c>
    </row>
    <row r="1398" spans="1:12">
      <c r="A1398" s="300" t="s">
        <v>2976</v>
      </c>
      <c r="B1398" s="301" t="s">
        <v>2953</v>
      </c>
      <c r="C1398" s="302" t="s">
        <v>2977</v>
      </c>
      <c r="D1398" s="302" t="s">
        <v>2978</v>
      </c>
      <c r="E1398" s="303" t="s">
        <v>2446</v>
      </c>
      <c r="F1398" s="304" t="s">
        <v>2450</v>
      </c>
      <c r="G1398" s="305">
        <v>56</v>
      </c>
      <c r="H1398" s="306">
        <v>12</v>
      </c>
      <c r="I1398" s="306">
        <v>13</v>
      </c>
      <c r="J1398" s="306">
        <v>25</v>
      </c>
      <c r="K1398" s="306">
        <v>0</v>
      </c>
      <c r="L1398" s="306">
        <v>146</v>
      </c>
    </row>
    <row r="1399" spans="1:12">
      <c r="A1399" s="300" t="s">
        <v>2979</v>
      </c>
      <c r="B1399" s="301" t="s">
        <v>2953</v>
      </c>
      <c r="C1399" s="302" t="s">
        <v>2977</v>
      </c>
      <c r="D1399" s="302" t="s">
        <v>2978</v>
      </c>
      <c r="E1399" s="303" t="s">
        <v>2452</v>
      </c>
      <c r="F1399" s="304" t="s">
        <v>2456</v>
      </c>
      <c r="G1399" s="305">
        <v>56</v>
      </c>
      <c r="H1399" s="306">
        <v>12</v>
      </c>
      <c r="I1399" s="306">
        <v>13</v>
      </c>
      <c r="J1399" s="306">
        <v>25</v>
      </c>
      <c r="K1399" s="306">
        <v>0</v>
      </c>
      <c r="L1399" s="306">
        <v>322</v>
      </c>
    </row>
    <row r="1400" spans="1:12">
      <c r="A1400" s="300" t="s">
        <v>2980</v>
      </c>
      <c r="B1400" s="301" t="s">
        <v>2953</v>
      </c>
      <c r="C1400" s="302" t="s">
        <v>2981</v>
      </c>
      <c r="D1400" s="302" t="s">
        <v>2981</v>
      </c>
      <c r="E1400" s="303" t="s">
        <v>2446</v>
      </c>
      <c r="F1400" s="304" t="s">
        <v>2450</v>
      </c>
      <c r="G1400" s="305">
        <v>56</v>
      </c>
      <c r="H1400" s="306">
        <v>12</v>
      </c>
      <c r="I1400" s="306">
        <v>13</v>
      </c>
      <c r="J1400" s="306">
        <v>25</v>
      </c>
      <c r="K1400" s="306">
        <v>0</v>
      </c>
      <c r="L1400" s="306">
        <v>141</v>
      </c>
    </row>
    <row r="1401" spans="1:12">
      <c r="A1401" s="300" t="s">
        <v>2982</v>
      </c>
      <c r="B1401" s="301" t="s">
        <v>2953</v>
      </c>
      <c r="C1401" s="302" t="s">
        <v>2981</v>
      </c>
      <c r="D1401" s="302" t="s">
        <v>2981</v>
      </c>
      <c r="E1401" s="303" t="s">
        <v>2452</v>
      </c>
      <c r="F1401" s="304" t="s">
        <v>2456</v>
      </c>
      <c r="G1401" s="305">
        <v>56</v>
      </c>
      <c r="H1401" s="306">
        <v>12</v>
      </c>
      <c r="I1401" s="306">
        <v>13</v>
      </c>
      <c r="J1401" s="306">
        <v>25</v>
      </c>
      <c r="K1401" s="306">
        <v>0</v>
      </c>
      <c r="L1401" s="306">
        <v>300</v>
      </c>
    </row>
    <row r="1402" spans="1:12">
      <c r="A1402" s="300" t="s">
        <v>2983</v>
      </c>
      <c r="B1402" s="301" t="s">
        <v>2953</v>
      </c>
      <c r="C1402" s="302" t="s">
        <v>2984</v>
      </c>
      <c r="D1402" s="302" t="s">
        <v>2985</v>
      </c>
      <c r="E1402" s="303" t="s">
        <v>2442</v>
      </c>
      <c r="F1402" s="304" t="s">
        <v>2442</v>
      </c>
      <c r="G1402" s="305">
        <v>48</v>
      </c>
      <c r="H1402" s="306">
        <v>11</v>
      </c>
      <c r="I1402" s="306">
        <v>12</v>
      </c>
      <c r="J1402" s="306">
        <v>21</v>
      </c>
      <c r="K1402" s="306">
        <v>0</v>
      </c>
      <c r="L1402" s="306">
        <v>107</v>
      </c>
    </row>
    <row r="1403" spans="1:12">
      <c r="A1403" s="300" t="s">
        <v>2986</v>
      </c>
      <c r="B1403" s="301" t="s">
        <v>2953</v>
      </c>
      <c r="C1403" s="302" t="s">
        <v>2987</v>
      </c>
      <c r="D1403" s="302" t="s">
        <v>2988</v>
      </c>
      <c r="E1403" s="303" t="s">
        <v>2442</v>
      </c>
      <c r="F1403" s="304" t="s">
        <v>2442</v>
      </c>
      <c r="G1403" s="305">
        <v>48</v>
      </c>
      <c r="H1403" s="306">
        <v>11</v>
      </c>
      <c r="I1403" s="306">
        <v>12</v>
      </c>
      <c r="J1403" s="306">
        <v>21</v>
      </c>
      <c r="K1403" s="306">
        <v>0</v>
      </c>
      <c r="L1403" s="306">
        <v>126</v>
      </c>
    </row>
    <row r="1404" spans="1:12" ht="24">
      <c r="A1404" s="300" t="s">
        <v>2989</v>
      </c>
      <c r="B1404" s="301" t="s">
        <v>2953</v>
      </c>
      <c r="C1404" s="302" t="s">
        <v>2990</v>
      </c>
      <c r="D1404" s="302" t="s">
        <v>2991</v>
      </c>
      <c r="E1404" s="307" t="s">
        <v>2442</v>
      </c>
      <c r="F1404" s="308" t="s">
        <v>2442</v>
      </c>
      <c r="G1404" s="305">
        <v>45</v>
      </c>
      <c r="H1404" s="306">
        <v>9</v>
      </c>
      <c r="I1404" s="306">
        <v>11</v>
      </c>
      <c r="J1404" s="306">
        <v>19</v>
      </c>
      <c r="K1404" s="306">
        <v>0</v>
      </c>
      <c r="L1404" s="306">
        <v>115</v>
      </c>
    </row>
    <row r="1405" spans="1:12">
      <c r="A1405" s="300" t="s">
        <v>2992</v>
      </c>
      <c r="B1405" s="301" t="s">
        <v>2953</v>
      </c>
      <c r="C1405" s="302" t="s">
        <v>2993</v>
      </c>
      <c r="D1405" s="302" t="s">
        <v>2994</v>
      </c>
      <c r="E1405" s="303" t="s">
        <v>2446</v>
      </c>
      <c r="F1405" s="304" t="s">
        <v>2474</v>
      </c>
      <c r="G1405" s="305">
        <v>45</v>
      </c>
      <c r="H1405" s="306">
        <v>9</v>
      </c>
      <c r="I1405" s="306">
        <v>11</v>
      </c>
      <c r="J1405" s="306">
        <v>19</v>
      </c>
      <c r="K1405" s="306">
        <v>0</v>
      </c>
      <c r="L1405" s="306">
        <v>161</v>
      </c>
    </row>
    <row r="1406" spans="1:12">
      <c r="A1406" s="300" t="s">
        <v>2995</v>
      </c>
      <c r="B1406" s="301" t="s">
        <v>2953</v>
      </c>
      <c r="C1406" s="302" t="s">
        <v>2993</v>
      </c>
      <c r="D1406" s="302" t="s">
        <v>2994</v>
      </c>
      <c r="E1406" s="303" t="s">
        <v>2476</v>
      </c>
      <c r="F1406" s="304" t="s">
        <v>2478</v>
      </c>
      <c r="G1406" s="305">
        <v>45</v>
      </c>
      <c r="H1406" s="306">
        <v>9</v>
      </c>
      <c r="I1406" s="306">
        <v>11</v>
      </c>
      <c r="J1406" s="306">
        <v>19</v>
      </c>
      <c r="K1406" s="306">
        <v>0</v>
      </c>
      <c r="L1406" s="306">
        <v>136</v>
      </c>
    </row>
    <row r="1407" spans="1:12">
      <c r="A1407" s="300" t="s">
        <v>2996</v>
      </c>
      <c r="B1407" s="301" t="s">
        <v>2953</v>
      </c>
      <c r="C1407" s="302" t="s">
        <v>2993</v>
      </c>
      <c r="D1407" s="302" t="s">
        <v>2994</v>
      </c>
      <c r="E1407" s="303" t="s">
        <v>2480</v>
      </c>
      <c r="F1407" s="304" t="s">
        <v>2456</v>
      </c>
      <c r="G1407" s="305">
        <v>45</v>
      </c>
      <c r="H1407" s="306">
        <v>9</v>
      </c>
      <c r="I1407" s="306">
        <v>11</v>
      </c>
      <c r="J1407" s="306">
        <v>19</v>
      </c>
      <c r="K1407" s="306">
        <v>0</v>
      </c>
      <c r="L1407" s="306">
        <v>161</v>
      </c>
    </row>
    <row r="1408" spans="1:12">
      <c r="A1408" s="300" t="s">
        <v>2997</v>
      </c>
      <c r="B1408" s="301" t="s">
        <v>2953</v>
      </c>
      <c r="C1408" s="302" t="s">
        <v>2998</v>
      </c>
      <c r="D1408" s="302" t="s">
        <v>2999</v>
      </c>
      <c r="E1408" s="303" t="s">
        <v>2442</v>
      </c>
      <c r="F1408" s="304" t="s">
        <v>2442</v>
      </c>
      <c r="G1408" s="305">
        <v>45</v>
      </c>
      <c r="H1408" s="306">
        <v>9</v>
      </c>
      <c r="I1408" s="306">
        <v>11</v>
      </c>
      <c r="J1408" s="306">
        <v>19</v>
      </c>
      <c r="K1408" s="306">
        <v>0</v>
      </c>
      <c r="L1408" s="306">
        <v>110</v>
      </c>
    </row>
    <row r="1409" spans="1:12">
      <c r="A1409" s="300" t="s">
        <v>3000</v>
      </c>
      <c r="B1409" s="301" t="s">
        <v>2953</v>
      </c>
      <c r="C1409" s="302" t="s">
        <v>3001</v>
      </c>
      <c r="D1409" s="302" t="s">
        <v>3001</v>
      </c>
      <c r="E1409" s="303" t="s">
        <v>2442</v>
      </c>
      <c r="F1409" s="304" t="s">
        <v>2442</v>
      </c>
      <c r="G1409" s="305">
        <v>45</v>
      </c>
      <c r="H1409" s="306">
        <v>9</v>
      </c>
      <c r="I1409" s="306">
        <v>11</v>
      </c>
      <c r="J1409" s="306">
        <v>19</v>
      </c>
      <c r="K1409" s="306">
        <v>0</v>
      </c>
      <c r="L1409" s="306">
        <v>127</v>
      </c>
    </row>
    <row r="1410" spans="1:12" ht="24">
      <c r="A1410" s="300" t="s">
        <v>3002</v>
      </c>
      <c r="B1410" s="301" t="s">
        <v>3003</v>
      </c>
      <c r="C1410" s="302" t="s">
        <v>3004</v>
      </c>
      <c r="D1410" s="302" t="s">
        <v>3005</v>
      </c>
      <c r="E1410" s="303" t="s">
        <v>2442</v>
      </c>
      <c r="F1410" s="304" t="s">
        <v>2442</v>
      </c>
      <c r="G1410" s="305">
        <v>45</v>
      </c>
      <c r="H1410" s="306">
        <v>9</v>
      </c>
      <c r="I1410" s="306">
        <v>11</v>
      </c>
      <c r="J1410" s="306">
        <v>19</v>
      </c>
      <c r="K1410" s="306">
        <v>0</v>
      </c>
      <c r="L1410" s="306">
        <v>106</v>
      </c>
    </row>
    <row r="1411" spans="1:12">
      <c r="A1411" s="300" t="s">
        <v>3006</v>
      </c>
      <c r="B1411" s="301" t="s">
        <v>3003</v>
      </c>
      <c r="C1411" s="302" t="s">
        <v>3007</v>
      </c>
      <c r="D1411" s="302" t="s">
        <v>3008</v>
      </c>
      <c r="E1411" s="303" t="s">
        <v>2446</v>
      </c>
      <c r="F1411" s="304" t="s">
        <v>2474</v>
      </c>
      <c r="G1411" s="305">
        <v>52</v>
      </c>
      <c r="H1411" s="306">
        <v>12</v>
      </c>
      <c r="I1411" s="306">
        <v>12</v>
      </c>
      <c r="J1411" s="306">
        <v>23</v>
      </c>
      <c r="K1411" s="306">
        <v>0</v>
      </c>
      <c r="L1411" s="306">
        <v>130</v>
      </c>
    </row>
    <row r="1412" spans="1:12">
      <c r="A1412" s="300" t="s">
        <v>3009</v>
      </c>
      <c r="B1412" s="301" t="s">
        <v>3003</v>
      </c>
      <c r="C1412" s="302" t="s">
        <v>3007</v>
      </c>
      <c r="D1412" s="302" t="s">
        <v>3008</v>
      </c>
      <c r="E1412" s="303" t="s">
        <v>2476</v>
      </c>
      <c r="F1412" s="304" t="s">
        <v>2478</v>
      </c>
      <c r="G1412" s="305">
        <v>52</v>
      </c>
      <c r="H1412" s="306">
        <v>12</v>
      </c>
      <c r="I1412" s="306">
        <v>12</v>
      </c>
      <c r="J1412" s="306">
        <v>23</v>
      </c>
      <c r="K1412" s="306">
        <v>0</v>
      </c>
      <c r="L1412" s="306">
        <v>106</v>
      </c>
    </row>
    <row r="1413" spans="1:12">
      <c r="A1413" s="300" t="s">
        <v>3010</v>
      </c>
      <c r="B1413" s="301" t="s">
        <v>3003</v>
      </c>
      <c r="C1413" s="302" t="s">
        <v>3007</v>
      </c>
      <c r="D1413" s="302" t="s">
        <v>3008</v>
      </c>
      <c r="E1413" s="303" t="s">
        <v>2480</v>
      </c>
      <c r="F1413" s="304" t="s">
        <v>2456</v>
      </c>
      <c r="G1413" s="305">
        <v>52</v>
      </c>
      <c r="H1413" s="306">
        <v>12</v>
      </c>
      <c r="I1413" s="306">
        <v>12</v>
      </c>
      <c r="J1413" s="306">
        <v>23</v>
      </c>
      <c r="K1413" s="306">
        <v>0</v>
      </c>
      <c r="L1413" s="306">
        <v>130</v>
      </c>
    </row>
    <row r="1414" spans="1:12">
      <c r="A1414" s="300" t="s">
        <v>3011</v>
      </c>
      <c r="B1414" s="301" t="s">
        <v>3003</v>
      </c>
      <c r="C1414" s="302" t="s">
        <v>3012</v>
      </c>
      <c r="D1414" s="302" t="s">
        <v>3012</v>
      </c>
      <c r="E1414" s="303" t="s">
        <v>2446</v>
      </c>
      <c r="F1414" s="304" t="s">
        <v>2601</v>
      </c>
      <c r="G1414" s="305">
        <v>52</v>
      </c>
      <c r="H1414" s="306">
        <v>12</v>
      </c>
      <c r="I1414" s="306">
        <v>12</v>
      </c>
      <c r="J1414" s="306">
        <v>23</v>
      </c>
      <c r="K1414" s="306">
        <v>0</v>
      </c>
      <c r="L1414" s="306">
        <v>160</v>
      </c>
    </row>
    <row r="1415" spans="1:12">
      <c r="A1415" s="300" t="s">
        <v>3013</v>
      </c>
      <c r="B1415" s="301" t="s">
        <v>3003</v>
      </c>
      <c r="C1415" s="302" t="s">
        <v>3012</v>
      </c>
      <c r="D1415" s="302" t="s">
        <v>3012</v>
      </c>
      <c r="E1415" s="303" t="s">
        <v>2603</v>
      </c>
      <c r="F1415" s="304" t="s">
        <v>2447</v>
      </c>
      <c r="G1415" s="305">
        <v>52</v>
      </c>
      <c r="H1415" s="306">
        <v>12</v>
      </c>
      <c r="I1415" s="306">
        <v>12</v>
      </c>
      <c r="J1415" s="306">
        <v>23</v>
      </c>
      <c r="K1415" s="306">
        <v>0</v>
      </c>
      <c r="L1415" s="306">
        <v>121</v>
      </c>
    </row>
    <row r="1416" spans="1:12">
      <c r="A1416" s="300" t="s">
        <v>3014</v>
      </c>
      <c r="B1416" s="301" t="s">
        <v>3003</v>
      </c>
      <c r="C1416" s="302" t="s">
        <v>3012</v>
      </c>
      <c r="D1416" s="302" t="s">
        <v>3012</v>
      </c>
      <c r="E1416" s="303" t="s">
        <v>2449</v>
      </c>
      <c r="F1416" s="304" t="s">
        <v>2538</v>
      </c>
      <c r="G1416" s="305">
        <v>52</v>
      </c>
      <c r="H1416" s="306">
        <v>12</v>
      </c>
      <c r="I1416" s="306">
        <v>12</v>
      </c>
      <c r="J1416" s="306">
        <v>23</v>
      </c>
      <c r="K1416" s="306">
        <v>0</v>
      </c>
      <c r="L1416" s="306">
        <v>161</v>
      </c>
    </row>
    <row r="1417" spans="1:12">
      <c r="A1417" s="300" t="s">
        <v>3015</v>
      </c>
      <c r="B1417" s="301" t="s">
        <v>3003</v>
      </c>
      <c r="C1417" s="302" t="s">
        <v>3012</v>
      </c>
      <c r="D1417" s="302" t="s">
        <v>3012</v>
      </c>
      <c r="E1417" s="303" t="s">
        <v>2540</v>
      </c>
      <c r="F1417" s="304" t="s">
        <v>2494</v>
      </c>
      <c r="G1417" s="305">
        <v>52</v>
      </c>
      <c r="H1417" s="306">
        <v>12</v>
      </c>
      <c r="I1417" s="306">
        <v>12</v>
      </c>
      <c r="J1417" s="306">
        <v>23</v>
      </c>
      <c r="K1417" s="306">
        <v>0</v>
      </c>
      <c r="L1417" s="306">
        <v>140</v>
      </c>
    </row>
    <row r="1418" spans="1:12">
      <c r="A1418" s="300" t="s">
        <v>3016</v>
      </c>
      <c r="B1418" s="301" t="s">
        <v>3003</v>
      </c>
      <c r="C1418" s="302" t="s">
        <v>3012</v>
      </c>
      <c r="D1418" s="302" t="s">
        <v>3012</v>
      </c>
      <c r="E1418" s="303" t="s">
        <v>2496</v>
      </c>
      <c r="F1418" s="304" t="s">
        <v>2456</v>
      </c>
      <c r="G1418" s="305">
        <v>52</v>
      </c>
      <c r="H1418" s="306">
        <v>12</v>
      </c>
      <c r="I1418" s="306">
        <v>12</v>
      </c>
      <c r="J1418" s="306">
        <v>23</v>
      </c>
      <c r="K1418" s="306">
        <v>0</v>
      </c>
      <c r="L1418" s="306">
        <v>160</v>
      </c>
    </row>
    <row r="1419" spans="1:12">
      <c r="A1419" s="300" t="s">
        <v>3017</v>
      </c>
      <c r="B1419" s="301" t="s">
        <v>3003</v>
      </c>
      <c r="C1419" s="302" t="s">
        <v>3018</v>
      </c>
      <c r="D1419" s="302" t="s">
        <v>3019</v>
      </c>
      <c r="E1419" s="303" t="s">
        <v>2442</v>
      </c>
      <c r="F1419" s="304" t="s">
        <v>2442</v>
      </c>
      <c r="G1419" s="305">
        <v>45</v>
      </c>
      <c r="H1419" s="306">
        <v>9</v>
      </c>
      <c r="I1419" s="306">
        <v>11</v>
      </c>
      <c r="J1419" s="306">
        <v>19</v>
      </c>
      <c r="K1419" s="306">
        <v>0</v>
      </c>
      <c r="L1419" s="306">
        <v>103</v>
      </c>
    </row>
    <row r="1420" spans="1:12">
      <c r="A1420" s="300" t="s">
        <v>3020</v>
      </c>
      <c r="B1420" s="301" t="s">
        <v>3003</v>
      </c>
      <c r="C1420" s="302" t="s">
        <v>3021</v>
      </c>
      <c r="D1420" s="302" t="s">
        <v>3022</v>
      </c>
      <c r="E1420" s="303" t="s">
        <v>2446</v>
      </c>
      <c r="F1420" s="304" t="s">
        <v>2474</v>
      </c>
      <c r="G1420" s="305">
        <v>48</v>
      </c>
      <c r="H1420" s="306">
        <v>11</v>
      </c>
      <c r="I1420" s="306">
        <v>12</v>
      </c>
      <c r="J1420" s="306">
        <v>21</v>
      </c>
      <c r="K1420" s="306">
        <v>0</v>
      </c>
      <c r="L1420" s="306">
        <v>144</v>
      </c>
    </row>
    <row r="1421" spans="1:12">
      <c r="A1421" s="300" t="s">
        <v>3023</v>
      </c>
      <c r="B1421" s="301" t="s">
        <v>3003</v>
      </c>
      <c r="C1421" s="302" t="s">
        <v>3021</v>
      </c>
      <c r="D1421" s="302" t="s">
        <v>3022</v>
      </c>
      <c r="E1421" s="303" t="s">
        <v>2476</v>
      </c>
      <c r="F1421" s="304" t="s">
        <v>2490</v>
      </c>
      <c r="G1421" s="305">
        <v>48</v>
      </c>
      <c r="H1421" s="306">
        <v>11</v>
      </c>
      <c r="I1421" s="306">
        <v>12</v>
      </c>
      <c r="J1421" s="306">
        <v>21</v>
      </c>
      <c r="K1421" s="306">
        <v>0</v>
      </c>
      <c r="L1421" s="306">
        <v>103</v>
      </c>
    </row>
    <row r="1422" spans="1:12">
      <c r="A1422" s="300" t="s">
        <v>3024</v>
      </c>
      <c r="B1422" s="301" t="s">
        <v>3003</v>
      </c>
      <c r="C1422" s="302" t="s">
        <v>3021</v>
      </c>
      <c r="D1422" s="302" t="s">
        <v>3022</v>
      </c>
      <c r="E1422" s="303" t="s">
        <v>2492</v>
      </c>
      <c r="F1422" s="304" t="s">
        <v>2456</v>
      </c>
      <c r="G1422" s="305">
        <v>48</v>
      </c>
      <c r="H1422" s="306">
        <v>11</v>
      </c>
      <c r="I1422" s="306">
        <v>12</v>
      </c>
      <c r="J1422" s="306">
        <v>21</v>
      </c>
      <c r="K1422" s="306">
        <v>0</v>
      </c>
      <c r="L1422" s="306">
        <v>144</v>
      </c>
    </row>
    <row r="1423" spans="1:12">
      <c r="A1423" s="300" t="s">
        <v>3025</v>
      </c>
      <c r="B1423" s="301" t="s">
        <v>3003</v>
      </c>
      <c r="C1423" s="302" t="s">
        <v>3026</v>
      </c>
      <c r="D1423" s="302" t="s">
        <v>3027</v>
      </c>
      <c r="E1423" s="303" t="s">
        <v>2442</v>
      </c>
      <c r="F1423" s="304" t="s">
        <v>2442</v>
      </c>
      <c r="G1423" s="305">
        <v>52</v>
      </c>
      <c r="H1423" s="306">
        <v>12</v>
      </c>
      <c r="I1423" s="306">
        <v>12</v>
      </c>
      <c r="J1423" s="306">
        <v>23</v>
      </c>
      <c r="K1423" s="306">
        <v>0</v>
      </c>
      <c r="L1423" s="306">
        <v>117</v>
      </c>
    </row>
    <row r="1424" spans="1:12">
      <c r="A1424" s="300" t="s">
        <v>3028</v>
      </c>
      <c r="B1424" s="301" t="s">
        <v>3003</v>
      </c>
      <c r="C1424" s="302" t="s">
        <v>3029</v>
      </c>
      <c r="D1424" s="302" t="s">
        <v>3030</v>
      </c>
      <c r="E1424" s="303" t="s">
        <v>2442</v>
      </c>
      <c r="F1424" s="304" t="s">
        <v>2442</v>
      </c>
      <c r="G1424" s="305">
        <v>48</v>
      </c>
      <c r="H1424" s="306">
        <v>11</v>
      </c>
      <c r="I1424" s="306">
        <v>12</v>
      </c>
      <c r="J1424" s="306">
        <v>21</v>
      </c>
      <c r="K1424" s="306">
        <v>0</v>
      </c>
      <c r="L1424" s="306">
        <v>107</v>
      </c>
    </row>
    <row r="1425" spans="1:12">
      <c r="A1425" s="300" t="s">
        <v>3031</v>
      </c>
      <c r="B1425" s="301" t="s">
        <v>3003</v>
      </c>
      <c r="C1425" s="302" t="s">
        <v>3032</v>
      </c>
      <c r="D1425" s="302" t="s">
        <v>3032</v>
      </c>
      <c r="E1425" s="303" t="s">
        <v>2442</v>
      </c>
      <c r="F1425" s="304" t="s">
        <v>2442</v>
      </c>
      <c r="G1425" s="305">
        <v>45</v>
      </c>
      <c r="H1425" s="306">
        <v>9</v>
      </c>
      <c r="I1425" s="306">
        <v>11</v>
      </c>
      <c r="J1425" s="306">
        <v>19</v>
      </c>
      <c r="K1425" s="306">
        <v>0</v>
      </c>
      <c r="L1425" s="306">
        <v>98</v>
      </c>
    </row>
    <row r="1426" spans="1:12">
      <c r="A1426" s="300" t="s">
        <v>3033</v>
      </c>
      <c r="B1426" s="301" t="s">
        <v>3003</v>
      </c>
      <c r="C1426" s="302" t="s">
        <v>3034</v>
      </c>
      <c r="D1426" s="302" t="s">
        <v>3001</v>
      </c>
      <c r="E1426" s="303" t="s">
        <v>2446</v>
      </c>
      <c r="F1426" s="304" t="s">
        <v>2538</v>
      </c>
      <c r="G1426" s="305">
        <v>48</v>
      </c>
      <c r="H1426" s="306">
        <v>11</v>
      </c>
      <c r="I1426" s="306">
        <v>12</v>
      </c>
      <c r="J1426" s="306">
        <v>21</v>
      </c>
      <c r="K1426" s="306">
        <v>0</v>
      </c>
      <c r="L1426" s="306">
        <v>108</v>
      </c>
    </row>
    <row r="1427" spans="1:12">
      <c r="A1427" s="300" t="s">
        <v>3035</v>
      </c>
      <c r="B1427" s="301" t="s">
        <v>3003</v>
      </c>
      <c r="C1427" s="302" t="s">
        <v>3034</v>
      </c>
      <c r="D1427" s="302" t="s">
        <v>3001</v>
      </c>
      <c r="E1427" s="303" t="s">
        <v>2540</v>
      </c>
      <c r="F1427" s="304" t="s">
        <v>2494</v>
      </c>
      <c r="G1427" s="305">
        <v>48</v>
      </c>
      <c r="H1427" s="306">
        <v>11</v>
      </c>
      <c r="I1427" s="306">
        <v>12</v>
      </c>
      <c r="J1427" s="306">
        <v>21</v>
      </c>
      <c r="K1427" s="306">
        <v>0</v>
      </c>
      <c r="L1427" s="306">
        <v>239</v>
      </c>
    </row>
    <row r="1428" spans="1:12">
      <c r="A1428" s="300" t="s">
        <v>3036</v>
      </c>
      <c r="B1428" s="301" t="s">
        <v>3003</v>
      </c>
      <c r="C1428" s="302" t="s">
        <v>3034</v>
      </c>
      <c r="D1428" s="302" t="s">
        <v>3001</v>
      </c>
      <c r="E1428" s="303" t="s">
        <v>2496</v>
      </c>
      <c r="F1428" s="304" t="s">
        <v>2456</v>
      </c>
      <c r="G1428" s="305">
        <v>48</v>
      </c>
      <c r="H1428" s="306">
        <v>11</v>
      </c>
      <c r="I1428" s="306">
        <v>12</v>
      </c>
      <c r="J1428" s="306">
        <v>21</v>
      </c>
      <c r="K1428" s="306">
        <v>0</v>
      </c>
      <c r="L1428" s="306">
        <v>108</v>
      </c>
    </row>
    <row r="1429" spans="1:12">
      <c r="A1429" s="300" t="s">
        <v>3037</v>
      </c>
      <c r="B1429" s="301" t="s">
        <v>3038</v>
      </c>
      <c r="C1429" s="302" t="s">
        <v>3039</v>
      </c>
      <c r="D1429" s="302" t="s">
        <v>3040</v>
      </c>
      <c r="E1429" s="303" t="s">
        <v>2446</v>
      </c>
      <c r="F1429" s="304" t="s">
        <v>2474</v>
      </c>
      <c r="G1429" s="305">
        <v>56</v>
      </c>
      <c r="H1429" s="306">
        <v>12</v>
      </c>
      <c r="I1429" s="306">
        <v>13</v>
      </c>
      <c r="J1429" s="306">
        <v>25</v>
      </c>
      <c r="K1429" s="306">
        <v>0</v>
      </c>
      <c r="L1429" s="306">
        <v>167</v>
      </c>
    </row>
    <row r="1430" spans="1:12">
      <c r="A1430" s="300" t="s">
        <v>3041</v>
      </c>
      <c r="B1430" s="301" t="s">
        <v>3038</v>
      </c>
      <c r="C1430" s="302" t="s">
        <v>3039</v>
      </c>
      <c r="D1430" s="302" t="s">
        <v>3040</v>
      </c>
      <c r="E1430" s="303" t="s">
        <v>2476</v>
      </c>
      <c r="F1430" s="304" t="s">
        <v>2538</v>
      </c>
      <c r="G1430" s="305">
        <v>56</v>
      </c>
      <c r="H1430" s="306">
        <v>12</v>
      </c>
      <c r="I1430" s="306">
        <v>13</v>
      </c>
      <c r="J1430" s="306">
        <v>25</v>
      </c>
      <c r="K1430" s="306">
        <v>0</v>
      </c>
      <c r="L1430" s="306">
        <v>122</v>
      </c>
    </row>
    <row r="1431" spans="1:12">
      <c r="A1431" s="300" t="s">
        <v>3042</v>
      </c>
      <c r="B1431" s="301" t="s">
        <v>3038</v>
      </c>
      <c r="C1431" s="302" t="s">
        <v>3039</v>
      </c>
      <c r="D1431" s="302" t="s">
        <v>3040</v>
      </c>
      <c r="E1431" s="303" t="s">
        <v>2540</v>
      </c>
      <c r="F1431" s="304" t="s">
        <v>2494</v>
      </c>
      <c r="G1431" s="305">
        <v>56</v>
      </c>
      <c r="H1431" s="306">
        <v>12</v>
      </c>
      <c r="I1431" s="306">
        <v>13</v>
      </c>
      <c r="J1431" s="306">
        <v>25</v>
      </c>
      <c r="K1431" s="306">
        <v>0</v>
      </c>
      <c r="L1431" s="306">
        <v>218</v>
      </c>
    </row>
    <row r="1432" spans="1:12">
      <c r="A1432" s="300" t="s">
        <v>3043</v>
      </c>
      <c r="B1432" s="301" t="s">
        <v>3038</v>
      </c>
      <c r="C1432" s="302" t="s">
        <v>3039</v>
      </c>
      <c r="D1432" s="302" t="s">
        <v>3040</v>
      </c>
      <c r="E1432" s="303" t="s">
        <v>2496</v>
      </c>
      <c r="F1432" s="304" t="s">
        <v>2456</v>
      </c>
      <c r="G1432" s="305">
        <v>56</v>
      </c>
      <c r="H1432" s="306">
        <v>12</v>
      </c>
      <c r="I1432" s="306">
        <v>13</v>
      </c>
      <c r="J1432" s="306">
        <v>25</v>
      </c>
      <c r="K1432" s="306">
        <v>0</v>
      </c>
      <c r="L1432" s="306">
        <v>167</v>
      </c>
    </row>
    <row r="1433" spans="1:12" ht="24">
      <c r="A1433" s="300" t="s">
        <v>3044</v>
      </c>
      <c r="B1433" s="301" t="s">
        <v>3038</v>
      </c>
      <c r="C1433" s="302" t="s">
        <v>3045</v>
      </c>
      <c r="D1433" s="302" t="s">
        <v>3046</v>
      </c>
      <c r="E1433" s="303" t="s">
        <v>2446</v>
      </c>
      <c r="F1433" s="304" t="s">
        <v>2474</v>
      </c>
      <c r="G1433" s="305">
        <v>45</v>
      </c>
      <c r="H1433" s="306">
        <v>9</v>
      </c>
      <c r="I1433" s="306">
        <v>11</v>
      </c>
      <c r="J1433" s="306">
        <v>19</v>
      </c>
      <c r="K1433" s="306">
        <v>0</v>
      </c>
      <c r="L1433" s="306">
        <v>108</v>
      </c>
    </row>
    <row r="1434" spans="1:12" ht="24">
      <c r="A1434" s="300" t="s">
        <v>3047</v>
      </c>
      <c r="B1434" s="301" t="s">
        <v>3038</v>
      </c>
      <c r="C1434" s="302" t="s">
        <v>3045</v>
      </c>
      <c r="D1434" s="302" t="s">
        <v>3046</v>
      </c>
      <c r="E1434" s="303" t="s">
        <v>2476</v>
      </c>
      <c r="F1434" s="304" t="s">
        <v>2538</v>
      </c>
      <c r="G1434" s="305">
        <v>45</v>
      </c>
      <c r="H1434" s="306">
        <v>9</v>
      </c>
      <c r="I1434" s="306">
        <v>11</v>
      </c>
      <c r="J1434" s="306">
        <v>19</v>
      </c>
      <c r="K1434" s="306">
        <v>0</v>
      </c>
      <c r="L1434" s="306">
        <v>93</v>
      </c>
    </row>
    <row r="1435" spans="1:12" ht="24">
      <c r="A1435" s="300" t="s">
        <v>3048</v>
      </c>
      <c r="B1435" s="301" t="s">
        <v>3038</v>
      </c>
      <c r="C1435" s="302" t="s">
        <v>3045</v>
      </c>
      <c r="D1435" s="302" t="s">
        <v>3046</v>
      </c>
      <c r="E1435" s="303" t="s">
        <v>2540</v>
      </c>
      <c r="F1435" s="304" t="s">
        <v>2494</v>
      </c>
      <c r="G1435" s="305">
        <v>45</v>
      </c>
      <c r="H1435" s="306">
        <v>9</v>
      </c>
      <c r="I1435" s="306">
        <v>11</v>
      </c>
      <c r="J1435" s="306">
        <v>19</v>
      </c>
      <c r="K1435" s="306">
        <v>0</v>
      </c>
      <c r="L1435" s="306">
        <v>145</v>
      </c>
    </row>
    <row r="1436" spans="1:12" ht="24">
      <c r="A1436" s="300" t="s">
        <v>3049</v>
      </c>
      <c r="B1436" s="301" t="s">
        <v>3038</v>
      </c>
      <c r="C1436" s="302" t="s">
        <v>3045</v>
      </c>
      <c r="D1436" s="302" t="s">
        <v>3046</v>
      </c>
      <c r="E1436" s="303" t="s">
        <v>2496</v>
      </c>
      <c r="F1436" s="304" t="s">
        <v>2456</v>
      </c>
      <c r="G1436" s="305">
        <v>45</v>
      </c>
      <c r="H1436" s="306">
        <v>9</v>
      </c>
      <c r="I1436" s="306">
        <v>11</v>
      </c>
      <c r="J1436" s="306">
        <v>19</v>
      </c>
      <c r="K1436" s="306">
        <v>0</v>
      </c>
      <c r="L1436" s="306">
        <v>108</v>
      </c>
    </row>
    <row r="1437" spans="1:12">
      <c r="A1437" s="300" t="s">
        <v>3050</v>
      </c>
      <c r="B1437" s="301" t="s">
        <v>3038</v>
      </c>
      <c r="C1437" s="302" t="s">
        <v>3051</v>
      </c>
      <c r="D1437" s="302" t="s">
        <v>3052</v>
      </c>
      <c r="E1437" s="303" t="s">
        <v>2446</v>
      </c>
      <c r="F1437" s="304" t="s">
        <v>2474</v>
      </c>
      <c r="G1437" s="305">
        <v>45</v>
      </c>
      <c r="H1437" s="306">
        <v>9</v>
      </c>
      <c r="I1437" s="306">
        <v>11</v>
      </c>
      <c r="J1437" s="306">
        <v>19</v>
      </c>
      <c r="K1437" s="306">
        <v>0</v>
      </c>
      <c r="L1437" s="306">
        <v>147</v>
      </c>
    </row>
    <row r="1438" spans="1:12">
      <c r="A1438" s="300" t="s">
        <v>3053</v>
      </c>
      <c r="B1438" s="301" t="s">
        <v>3038</v>
      </c>
      <c r="C1438" s="302" t="s">
        <v>3051</v>
      </c>
      <c r="D1438" s="302" t="s">
        <v>3052</v>
      </c>
      <c r="E1438" s="303" t="s">
        <v>2476</v>
      </c>
      <c r="F1438" s="304" t="s">
        <v>2538</v>
      </c>
      <c r="G1438" s="305">
        <v>45</v>
      </c>
      <c r="H1438" s="306">
        <v>9</v>
      </c>
      <c r="I1438" s="306">
        <v>11</v>
      </c>
      <c r="J1438" s="306">
        <v>19</v>
      </c>
      <c r="K1438" s="306">
        <v>0</v>
      </c>
      <c r="L1438" s="306">
        <v>109</v>
      </c>
    </row>
    <row r="1439" spans="1:12">
      <c r="A1439" s="300" t="s">
        <v>3054</v>
      </c>
      <c r="B1439" s="301" t="s">
        <v>3038</v>
      </c>
      <c r="C1439" s="302" t="s">
        <v>3051</v>
      </c>
      <c r="D1439" s="302" t="s">
        <v>3052</v>
      </c>
      <c r="E1439" s="303" t="s">
        <v>2540</v>
      </c>
      <c r="F1439" s="304" t="s">
        <v>2494</v>
      </c>
      <c r="G1439" s="305">
        <v>45</v>
      </c>
      <c r="H1439" s="306">
        <v>9</v>
      </c>
      <c r="I1439" s="306">
        <v>11</v>
      </c>
      <c r="J1439" s="306">
        <v>19</v>
      </c>
      <c r="K1439" s="306">
        <v>0</v>
      </c>
      <c r="L1439" s="306">
        <v>170</v>
      </c>
    </row>
    <row r="1440" spans="1:12">
      <c r="A1440" s="300" t="s">
        <v>3055</v>
      </c>
      <c r="B1440" s="301" t="s">
        <v>3038</v>
      </c>
      <c r="C1440" s="302" t="s">
        <v>3051</v>
      </c>
      <c r="D1440" s="302" t="s">
        <v>3052</v>
      </c>
      <c r="E1440" s="303" t="s">
        <v>2496</v>
      </c>
      <c r="F1440" s="304" t="s">
        <v>2456</v>
      </c>
      <c r="G1440" s="305">
        <v>45</v>
      </c>
      <c r="H1440" s="306">
        <v>9</v>
      </c>
      <c r="I1440" s="306">
        <v>11</v>
      </c>
      <c r="J1440" s="306">
        <v>19</v>
      </c>
      <c r="K1440" s="306">
        <v>0</v>
      </c>
      <c r="L1440" s="306">
        <v>147</v>
      </c>
    </row>
    <row r="1441" spans="1:12">
      <c r="A1441" s="300" t="s">
        <v>3056</v>
      </c>
      <c r="B1441" s="301" t="s">
        <v>3038</v>
      </c>
      <c r="C1441" s="302" t="s">
        <v>3057</v>
      </c>
      <c r="D1441" s="302" t="s">
        <v>3058</v>
      </c>
      <c r="E1441" s="303" t="s">
        <v>2446</v>
      </c>
      <c r="F1441" s="304" t="s">
        <v>2538</v>
      </c>
      <c r="G1441" s="305">
        <v>52</v>
      </c>
      <c r="H1441" s="306">
        <v>12</v>
      </c>
      <c r="I1441" s="306">
        <v>12</v>
      </c>
      <c r="J1441" s="306">
        <v>23</v>
      </c>
      <c r="K1441" s="306">
        <v>0</v>
      </c>
      <c r="L1441" s="306">
        <v>101</v>
      </c>
    </row>
    <row r="1442" spans="1:12">
      <c r="A1442" s="300" t="s">
        <v>3059</v>
      </c>
      <c r="B1442" s="301" t="s">
        <v>3038</v>
      </c>
      <c r="C1442" s="302" t="s">
        <v>3057</v>
      </c>
      <c r="D1442" s="302" t="s">
        <v>3058</v>
      </c>
      <c r="E1442" s="303" t="s">
        <v>2540</v>
      </c>
      <c r="F1442" s="304" t="s">
        <v>2494</v>
      </c>
      <c r="G1442" s="305">
        <v>52</v>
      </c>
      <c r="H1442" s="306">
        <v>12</v>
      </c>
      <c r="I1442" s="306">
        <v>12</v>
      </c>
      <c r="J1442" s="306">
        <v>23</v>
      </c>
      <c r="K1442" s="306">
        <v>0</v>
      </c>
      <c r="L1442" s="306">
        <v>133</v>
      </c>
    </row>
    <row r="1443" spans="1:12">
      <c r="A1443" s="300" t="s">
        <v>3060</v>
      </c>
      <c r="B1443" s="301" t="s">
        <v>3038</v>
      </c>
      <c r="C1443" s="302" t="s">
        <v>3057</v>
      </c>
      <c r="D1443" s="302" t="s">
        <v>3058</v>
      </c>
      <c r="E1443" s="303" t="s">
        <v>2496</v>
      </c>
      <c r="F1443" s="304" t="s">
        <v>2456</v>
      </c>
      <c r="G1443" s="305">
        <v>52</v>
      </c>
      <c r="H1443" s="306">
        <v>12</v>
      </c>
      <c r="I1443" s="306">
        <v>12</v>
      </c>
      <c r="J1443" s="306">
        <v>23</v>
      </c>
      <c r="K1443" s="306">
        <v>0</v>
      </c>
      <c r="L1443" s="306">
        <v>101</v>
      </c>
    </row>
    <row r="1444" spans="1:12">
      <c r="A1444" s="300" t="s">
        <v>3061</v>
      </c>
      <c r="B1444" s="301" t="s">
        <v>3062</v>
      </c>
      <c r="C1444" s="302" t="s">
        <v>3063</v>
      </c>
      <c r="D1444" s="302" t="s">
        <v>3064</v>
      </c>
      <c r="E1444" s="303" t="s">
        <v>2442</v>
      </c>
      <c r="F1444" s="304" t="s">
        <v>2442</v>
      </c>
      <c r="G1444" s="305">
        <v>45</v>
      </c>
      <c r="H1444" s="306">
        <v>9</v>
      </c>
      <c r="I1444" s="306">
        <v>11</v>
      </c>
      <c r="J1444" s="306">
        <v>19</v>
      </c>
      <c r="K1444" s="306">
        <v>0</v>
      </c>
      <c r="L1444" s="306">
        <v>120</v>
      </c>
    </row>
    <row r="1445" spans="1:12" ht="24">
      <c r="A1445" s="300" t="s">
        <v>3065</v>
      </c>
      <c r="B1445" s="301" t="s">
        <v>3062</v>
      </c>
      <c r="C1445" s="302" t="s">
        <v>3066</v>
      </c>
      <c r="D1445" s="302" t="s">
        <v>3067</v>
      </c>
      <c r="E1445" s="303" t="s">
        <v>2446</v>
      </c>
      <c r="F1445" s="304" t="s">
        <v>2538</v>
      </c>
      <c r="G1445" s="305">
        <v>41</v>
      </c>
      <c r="H1445" s="306">
        <v>9</v>
      </c>
      <c r="I1445" s="306">
        <v>9</v>
      </c>
      <c r="J1445" s="306">
        <v>18</v>
      </c>
      <c r="K1445" s="306">
        <v>0</v>
      </c>
      <c r="L1445" s="306">
        <v>93</v>
      </c>
    </row>
    <row r="1446" spans="1:12" ht="24">
      <c r="A1446" s="300" t="s">
        <v>3068</v>
      </c>
      <c r="B1446" s="301" t="s">
        <v>3062</v>
      </c>
      <c r="C1446" s="302" t="s">
        <v>3066</v>
      </c>
      <c r="D1446" s="302" t="s">
        <v>3067</v>
      </c>
      <c r="E1446" s="303" t="s">
        <v>2540</v>
      </c>
      <c r="F1446" s="304" t="s">
        <v>2494</v>
      </c>
      <c r="G1446" s="305">
        <v>41</v>
      </c>
      <c r="H1446" s="306">
        <v>9</v>
      </c>
      <c r="I1446" s="306">
        <v>9</v>
      </c>
      <c r="J1446" s="306">
        <v>18</v>
      </c>
      <c r="K1446" s="306">
        <v>0</v>
      </c>
      <c r="L1446" s="306">
        <v>116</v>
      </c>
    </row>
    <row r="1447" spans="1:12" ht="24">
      <c r="A1447" s="300" t="s">
        <v>3069</v>
      </c>
      <c r="B1447" s="301" t="s">
        <v>3062</v>
      </c>
      <c r="C1447" s="302" t="s">
        <v>3066</v>
      </c>
      <c r="D1447" s="302" t="s">
        <v>3067</v>
      </c>
      <c r="E1447" s="303" t="s">
        <v>2496</v>
      </c>
      <c r="F1447" s="304" t="s">
        <v>2456</v>
      </c>
      <c r="G1447" s="305">
        <v>41</v>
      </c>
      <c r="H1447" s="306">
        <v>9</v>
      </c>
      <c r="I1447" s="306">
        <v>9</v>
      </c>
      <c r="J1447" s="306">
        <v>18</v>
      </c>
      <c r="K1447" s="306">
        <v>0</v>
      </c>
      <c r="L1447" s="306">
        <v>93</v>
      </c>
    </row>
    <row r="1448" spans="1:12">
      <c r="A1448" s="300" t="s">
        <v>3070</v>
      </c>
      <c r="B1448" s="301" t="s">
        <v>3062</v>
      </c>
      <c r="C1448" s="302" t="s">
        <v>3071</v>
      </c>
      <c r="D1448" s="302" t="s">
        <v>3072</v>
      </c>
      <c r="E1448" s="303" t="s">
        <v>2442</v>
      </c>
      <c r="F1448" s="304" t="s">
        <v>2442</v>
      </c>
      <c r="G1448" s="305">
        <v>41</v>
      </c>
      <c r="H1448" s="306">
        <v>9</v>
      </c>
      <c r="I1448" s="306">
        <v>9</v>
      </c>
      <c r="J1448" s="306">
        <v>18</v>
      </c>
      <c r="K1448" s="306">
        <v>0</v>
      </c>
      <c r="L1448" s="306">
        <v>126</v>
      </c>
    </row>
    <row r="1449" spans="1:12">
      <c r="A1449" s="300" t="s">
        <v>3073</v>
      </c>
      <c r="B1449" s="301" t="s">
        <v>3062</v>
      </c>
      <c r="C1449" s="302" t="s">
        <v>3074</v>
      </c>
      <c r="D1449" s="302" t="s">
        <v>3075</v>
      </c>
      <c r="E1449" s="303" t="s">
        <v>2442</v>
      </c>
      <c r="F1449" s="304" t="s">
        <v>2442</v>
      </c>
      <c r="G1449" s="305">
        <v>45</v>
      </c>
      <c r="H1449" s="306">
        <v>9</v>
      </c>
      <c r="I1449" s="306">
        <v>11</v>
      </c>
      <c r="J1449" s="306">
        <v>19</v>
      </c>
      <c r="K1449" s="306">
        <v>0</v>
      </c>
      <c r="L1449" s="306">
        <v>103</v>
      </c>
    </row>
    <row r="1450" spans="1:12">
      <c r="A1450" s="300" t="s">
        <v>3076</v>
      </c>
      <c r="B1450" s="301" t="s">
        <v>3062</v>
      </c>
      <c r="C1450" s="302" t="s">
        <v>3077</v>
      </c>
      <c r="D1450" s="302" t="s">
        <v>2720</v>
      </c>
      <c r="E1450" s="303" t="s">
        <v>2442</v>
      </c>
      <c r="F1450" s="304" t="s">
        <v>2442</v>
      </c>
      <c r="G1450" s="305">
        <v>45</v>
      </c>
      <c r="H1450" s="306">
        <v>9</v>
      </c>
      <c r="I1450" s="306">
        <v>11</v>
      </c>
      <c r="J1450" s="306">
        <v>19</v>
      </c>
      <c r="K1450" s="306">
        <v>0</v>
      </c>
      <c r="L1450" s="306">
        <v>113</v>
      </c>
    </row>
    <row r="1451" spans="1:12">
      <c r="A1451" s="300" t="s">
        <v>3078</v>
      </c>
      <c r="B1451" s="301" t="s">
        <v>3062</v>
      </c>
      <c r="C1451" s="302" t="s">
        <v>3079</v>
      </c>
      <c r="D1451" s="302" t="s">
        <v>285</v>
      </c>
      <c r="E1451" s="303" t="s">
        <v>2442</v>
      </c>
      <c r="F1451" s="304" t="s">
        <v>2442</v>
      </c>
      <c r="G1451" s="305">
        <v>45</v>
      </c>
      <c r="H1451" s="306">
        <v>9</v>
      </c>
      <c r="I1451" s="306">
        <v>11</v>
      </c>
      <c r="J1451" s="306">
        <v>19</v>
      </c>
      <c r="K1451" s="306">
        <v>0</v>
      </c>
      <c r="L1451" s="306">
        <v>111</v>
      </c>
    </row>
    <row r="1452" spans="1:12">
      <c r="A1452" s="300" t="s">
        <v>3080</v>
      </c>
      <c r="B1452" s="301" t="s">
        <v>3062</v>
      </c>
      <c r="C1452" s="302" t="s">
        <v>3081</v>
      </c>
      <c r="D1452" s="302" t="s">
        <v>3082</v>
      </c>
      <c r="E1452" s="303" t="s">
        <v>2442</v>
      </c>
      <c r="F1452" s="304" t="s">
        <v>2442</v>
      </c>
      <c r="G1452" s="305">
        <v>41</v>
      </c>
      <c r="H1452" s="306">
        <v>9</v>
      </c>
      <c r="I1452" s="306">
        <v>9</v>
      </c>
      <c r="J1452" s="306">
        <v>18</v>
      </c>
      <c r="K1452" s="306">
        <v>0</v>
      </c>
      <c r="L1452" s="306">
        <v>100</v>
      </c>
    </row>
    <row r="1453" spans="1:12">
      <c r="A1453" s="300" t="s">
        <v>3083</v>
      </c>
      <c r="B1453" s="301" t="s">
        <v>3062</v>
      </c>
      <c r="C1453" s="302" t="s">
        <v>3084</v>
      </c>
      <c r="D1453" s="302" t="s">
        <v>3085</v>
      </c>
      <c r="E1453" s="303" t="s">
        <v>2446</v>
      </c>
      <c r="F1453" s="304" t="s">
        <v>2538</v>
      </c>
      <c r="G1453" s="305">
        <v>45</v>
      </c>
      <c r="H1453" s="306">
        <v>9</v>
      </c>
      <c r="I1453" s="306">
        <v>11</v>
      </c>
      <c r="J1453" s="306">
        <v>19</v>
      </c>
      <c r="K1453" s="306">
        <v>0</v>
      </c>
      <c r="L1453" s="306">
        <v>93</v>
      </c>
    </row>
    <row r="1454" spans="1:12">
      <c r="A1454" s="300" t="s">
        <v>3086</v>
      </c>
      <c r="B1454" s="301" t="s">
        <v>3062</v>
      </c>
      <c r="C1454" s="302" t="s">
        <v>3084</v>
      </c>
      <c r="D1454" s="302" t="s">
        <v>3085</v>
      </c>
      <c r="E1454" s="303" t="s">
        <v>2540</v>
      </c>
      <c r="F1454" s="304" t="s">
        <v>2494</v>
      </c>
      <c r="G1454" s="305">
        <v>45</v>
      </c>
      <c r="H1454" s="306">
        <v>9</v>
      </c>
      <c r="I1454" s="306">
        <v>11</v>
      </c>
      <c r="J1454" s="306">
        <v>19</v>
      </c>
      <c r="K1454" s="306">
        <v>0</v>
      </c>
      <c r="L1454" s="306">
        <v>119</v>
      </c>
    </row>
    <row r="1455" spans="1:12">
      <c r="A1455" s="300" t="s">
        <v>3087</v>
      </c>
      <c r="B1455" s="301" t="s">
        <v>3062</v>
      </c>
      <c r="C1455" s="302" t="s">
        <v>3084</v>
      </c>
      <c r="D1455" s="302" t="s">
        <v>3085</v>
      </c>
      <c r="E1455" s="303" t="s">
        <v>2496</v>
      </c>
      <c r="F1455" s="304" t="s">
        <v>2456</v>
      </c>
      <c r="G1455" s="305">
        <v>45</v>
      </c>
      <c r="H1455" s="306">
        <v>9</v>
      </c>
      <c r="I1455" s="306">
        <v>11</v>
      </c>
      <c r="J1455" s="306">
        <v>19</v>
      </c>
      <c r="K1455" s="306">
        <v>0</v>
      </c>
      <c r="L1455" s="306">
        <v>93</v>
      </c>
    </row>
    <row r="1456" spans="1:12">
      <c r="A1456" s="300" t="s">
        <v>3088</v>
      </c>
      <c r="B1456" s="301" t="s">
        <v>3062</v>
      </c>
      <c r="C1456" s="302" t="s">
        <v>3089</v>
      </c>
      <c r="D1456" s="302" t="s">
        <v>3089</v>
      </c>
      <c r="E1456" s="303" t="s">
        <v>2442</v>
      </c>
      <c r="F1456" s="304" t="s">
        <v>2442</v>
      </c>
      <c r="G1456" s="305">
        <v>41</v>
      </c>
      <c r="H1456" s="306">
        <v>9</v>
      </c>
      <c r="I1456" s="306">
        <v>9</v>
      </c>
      <c r="J1456" s="306">
        <v>18</v>
      </c>
      <c r="K1456" s="306">
        <v>0</v>
      </c>
      <c r="L1456" s="306">
        <v>113</v>
      </c>
    </row>
    <row r="1457" spans="1:12">
      <c r="A1457" s="300" t="s">
        <v>3090</v>
      </c>
      <c r="B1457" s="301" t="s">
        <v>3062</v>
      </c>
      <c r="C1457" s="302" t="s">
        <v>3091</v>
      </c>
      <c r="D1457" s="302" t="s">
        <v>3091</v>
      </c>
      <c r="E1457" s="303" t="s">
        <v>2446</v>
      </c>
      <c r="F1457" s="304" t="s">
        <v>2450</v>
      </c>
      <c r="G1457" s="305">
        <v>41</v>
      </c>
      <c r="H1457" s="306">
        <v>9</v>
      </c>
      <c r="I1457" s="306">
        <v>9</v>
      </c>
      <c r="J1457" s="306">
        <v>18</v>
      </c>
      <c r="K1457" s="306">
        <v>0</v>
      </c>
      <c r="L1457" s="306">
        <v>93</v>
      </c>
    </row>
    <row r="1458" spans="1:12">
      <c r="A1458" s="300" t="s">
        <v>3092</v>
      </c>
      <c r="B1458" s="301" t="s">
        <v>3062</v>
      </c>
      <c r="C1458" s="302" t="s">
        <v>3091</v>
      </c>
      <c r="D1458" s="302" t="s">
        <v>3091</v>
      </c>
      <c r="E1458" s="303" t="s">
        <v>2452</v>
      </c>
      <c r="F1458" s="304" t="s">
        <v>2494</v>
      </c>
      <c r="G1458" s="305">
        <v>41</v>
      </c>
      <c r="H1458" s="306">
        <v>9</v>
      </c>
      <c r="I1458" s="306">
        <v>9</v>
      </c>
      <c r="J1458" s="306">
        <v>18</v>
      </c>
      <c r="K1458" s="306">
        <v>0</v>
      </c>
      <c r="L1458" s="306">
        <v>122</v>
      </c>
    </row>
    <row r="1459" spans="1:12">
      <c r="A1459" s="300" t="s">
        <v>3093</v>
      </c>
      <c r="B1459" s="301" t="s">
        <v>3062</v>
      </c>
      <c r="C1459" s="302" t="s">
        <v>3091</v>
      </c>
      <c r="D1459" s="302" t="s">
        <v>3091</v>
      </c>
      <c r="E1459" s="303" t="s">
        <v>2496</v>
      </c>
      <c r="F1459" s="304" t="s">
        <v>2456</v>
      </c>
      <c r="G1459" s="305">
        <v>41</v>
      </c>
      <c r="H1459" s="306">
        <v>9</v>
      </c>
      <c r="I1459" s="306">
        <v>9</v>
      </c>
      <c r="J1459" s="306">
        <v>18</v>
      </c>
      <c r="K1459" s="306">
        <v>0</v>
      </c>
      <c r="L1459" s="306">
        <v>93</v>
      </c>
    </row>
    <row r="1460" spans="1:12">
      <c r="A1460" s="300" t="s">
        <v>3094</v>
      </c>
      <c r="B1460" s="301" t="s">
        <v>3062</v>
      </c>
      <c r="C1460" s="302" t="s">
        <v>3095</v>
      </c>
      <c r="D1460" s="302" t="s">
        <v>3096</v>
      </c>
      <c r="E1460" s="303" t="s">
        <v>2446</v>
      </c>
      <c r="F1460" s="304" t="s">
        <v>2538</v>
      </c>
      <c r="G1460" s="305">
        <v>45</v>
      </c>
      <c r="H1460" s="306">
        <v>9</v>
      </c>
      <c r="I1460" s="306">
        <v>11</v>
      </c>
      <c r="J1460" s="306">
        <v>19</v>
      </c>
      <c r="K1460" s="306">
        <v>0</v>
      </c>
      <c r="L1460" s="306">
        <v>108</v>
      </c>
    </row>
    <row r="1461" spans="1:12">
      <c r="A1461" s="300" t="s">
        <v>3097</v>
      </c>
      <c r="B1461" s="301" t="s">
        <v>3062</v>
      </c>
      <c r="C1461" s="302" t="s">
        <v>3095</v>
      </c>
      <c r="D1461" s="302" t="s">
        <v>3096</v>
      </c>
      <c r="E1461" s="303" t="s">
        <v>2540</v>
      </c>
      <c r="F1461" s="304" t="s">
        <v>2494</v>
      </c>
      <c r="G1461" s="305">
        <v>45</v>
      </c>
      <c r="H1461" s="306">
        <v>9</v>
      </c>
      <c r="I1461" s="306">
        <v>11</v>
      </c>
      <c r="J1461" s="306">
        <v>19</v>
      </c>
      <c r="K1461" s="306">
        <v>0</v>
      </c>
      <c r="L1461" s="306">
        <v>181</v>
      </c>
    </row>
    <row r="1462" spans="1:12">
      <c r="A1462" s="300" t="s">
        <v>3098</v>
      </c>
      <c r="B1462" s="301" t="s">
        <v>3062</v>
      </c>
      <c r="C1462" s="302" t="s">
        <v>3095</v>
      </c>
      <c r="D1462" s="302" t="s">
        <v>3096</v>
      </c>
      <c r="E1462" s="303" t="s">
        <v>2496</v>
      </c>
      <c r="F1462" s="304" t="s">
        <v>2456</v>
      </c>
      <c r="G1462" s="305">
        <v>45</v>
      </c>
      <c r="H1462" s="306">
        <v>9</v>
      </c>
      <c r="I1462" s="306">
        <v>11</v>
      </c>
      <c r="J1462" s="306">
        <v>19</v>
      </c>
      <c r="K1462" s="306">
        <v>0</v>
      </c>
      <c r="L1462" s="306">
        <v>108</v>
      </c>
    </row>
    <row r="1463" spans="1:12">
      <c r="A1463" s="300" t="s">
        <v>3099</v>
      </c>
      <c r="B1463" s="301" t="s">
        <v>3062</v>
      </c>
      <c r="C1463" s="302" t="s">
        <v>3100</v>
      </c>
      <c r="D1463" s="302" t="s">
        <v>2552</v>
      </c>
      <c r="E1463" s="303" t="s">
        <v>2442</v>
      </c>
      <c r="F1463" s="304" t="s">
        <v>2442</v>
      </c>
      <c r="G1463" s="305">
        <v>41</v>
      </c>
      <c r="H1463" s="306">
        <v>9</v>
      </c>
      <c r="I1463" s="306">
        <v>9</v>
      </c>
      <c r="J1463" s="306">
        <v>18</v>
      </c>
      <c r="K1463" s="306">
        <v>0</v>
      </c>
      <c r="L1463" s="306">
        <v>113</v>
      </c>
    </row>
    <row r="1464" spans="1:12">
      <c r="A1464" s="300" t="s">
        <v>3101</v>
      </c>
      <c r="B1464" s="301" t="s">
        <v>3062</v>
      </c>
      <c r="C1464" s="302" t="s">
        <v>3102</v>
      </c>
      <c r="D1464" s="302" t="s">
        <v>3103</v>
      </c>
      <c r="E1464" s="303" t="s">
        <v>2446</v>
      </c>
      <c r="F1464" s="304" t="s">
        <v>2450</v>
      </c>
      <c r="G1464" s="305">
        <v>45</v>
      </c>
      <c r="H1464" s="306">
        <v>9</v>
      </c>
      <c r="I1464" s="306">
        <v>11</v>
      </c>
      <c r="J1464" s="306">
        <v>19</v>
      </c>
      <c r="K1464" s="306">
        <v>0</v>
      </c>
      <c r="L1464" s="306">
        <v>93</v>
      </c>
    </row>
    <row r="1465" spans="1:12">
      <c r="A1465" s="300" t="s">
        <v>3104</v>
      </c>
      <c r="B1465" s="301" t="s">
        <v>3062</v>
      </c>
      <c r="C1465" s="302" t="s">
        <v>3102</v>
      </c>
      <c r="D1465" s="302" t="s">
        <v>3103</v>
      </c>
      <c r="E1465" s="303" t="s">
        <v>2452</v>
      </c>
      <c r="F1465" s="304" t="s">
        <v>2494</v>
      </c>
      <c r="G1465" s="305">
        <v>45</v>
      </c>
      <c r="H1465" s="306">
        <v>9</v>
      </c>
      <c r="I1465" s="306">
        <v>11</v>
      </c>
      <c r="J1465" s="306">
        <v>19</v>
      </c>
      <c r="K1465" s="306">
        <v>0</v>
      </c>
      <c r="L1465" s="306">
        <v>118</v>
      </c>
    </row>
    <row r="1466" spans="1:12">
      <c r="A1466" s="300" t="s">
        <v>3105</v>
      </c>
      <c r="B1466" s="301" t="s">
        <v>3062</v>
      </c>
      <c r="C1466" s="302" t="s">
        <v>3102</v>
      </c>
      <c r="D1466" s="302" t="s">
        <v>3103</v>
      </c>
      <c r="E1466" s="303" t="s">
        <v>2496</v>
      </c>
      <c r="F1466" s="304" t="s">
        <v>2456</v>
      </c>
      <c r="G1466" s="305">
        <v>45</v>
      </c>
      <c r="H1466" s="306">
        <v>9</v>
      </c>
      <c r="I1466" s="306">
        <v>11</v>
      </c>
      <c r="J1466" s="306">
        <v>19</v>
      </c>
      <c r="K1466" s="306">
        <v>0</v>
      </c>
      <c r="L1466" s="306">
        <v>93</v>
      </c>
    </row>
    <row r="1467" spans="1:12">
      <c r="A1467" s="300" t="s">
        <v>3106</v>
      </c>
      <c r="B1467" s="301" t="s">
        <v>3062</v>
      </c>
      <c r="C1467" s="302" t="s">
        <v>3107</v>
      </c>
      <c r="D1467" s="302" t="s">
        <v>3108</v>
      </c>
      <c r="E1467" s="303" t="s">
        <v>2446</v>
      </c>
      <c r="F1467" s="304" t="s">
        <v>2538</v>
      </c>
      <c r="G1467" s="305">
        <v>56</v>
      </c>
      <c r="H1467" s="306">
        <v>12</v>
      </c>
      <c r="I1467" s="306">
        <v>13</v>
      </c>
      <c r="J1467" s="306">
        <v>25</v>
      </c>
      <c r="K1467" s="306">
        <v>0</v>
      </c>
      <c r="L1467" s="306">
        <v>107</v>
      </c>
    </row>
    <row r="1468" spans="1:12">
      <c r="A1468" s="300" t="s">
        <v>3109</v>
      </c>
      <c r="B1468" s="301" t="s">
        <v>3062</v>
      </c>
      <c r="C1468" s="302" t="s">
        <v>3107</v>
      </c>
      <c r="D1468" s="302" t="s">
        <v>3108</v>
      </c>
      <c r="E1468" s="303" t="s">
        <v>2540</v>
      </c>
      <c r="F1468" s="304" t="s">
        <v>2494</v>
      </c>
      <c r="G1468" s="305">
        <v>56</v>
      </c>
      <c r="H1468" s="306">
        <v>12</v>
      </c>
      <c r="I1468" s="306">
        <v>13</v>
      </c>
      <c r="J1468" s="306">
        <v>25</v>
      </c>
      <c r="K1468" s="306">
        <v>0</v>
      </c>
      <c r="L1468" s="306">
        <v>179</v>
      </c>
    </row>
    <row r="1469" spans="1:12">
      <c r="A1469" s="300" t="s">
        <v>3110</v>
      </c>
      <c r="B1469" s="301" t="s">
        <v>3062</v>
      </c>
      <c r="C1469" s="302" t="s">
        <v>3107</v>
      </c>
      <c r="D1469" s="302" t="s">
        <v>3108</v>
      </c>
      <c r="E1469" s="303" t="s">
        <v>2496</v>
      </c>
      <c r="F1469" s="304" t="s">
        <v>2456</v>
      </c>
      <c r="G1469" s="305">
        <v>56</v>
      </c>
      <c r="H1469" s="306">
        <v>12</v>
      </c>
      <c r="I1469" s="306">
        <v>13</v>
      </c>
      <c r="J1469" s="306">
        <v>25</v>
      </c>
      <c r="K1469" s="306">
        <v>0</v>
      </c>
      <c r="L1469" s="306">
        <v>107</v>
      </c>
    </row>
    <row r="1470" spans="1:12">
      <c r="A1470" s="300" t="s">
        <v>3111</v>
      </c>
      <c r="B1470" s="301" t="s">
        <v>3112</v>
      </c>
      <c r="C1470" s="302" t="s">
        <v>3113</v>
      </c>
      <c r="D1470" s="302" t="s">
        <v>3114</v>
      </c>
      <c r="E1470" s="303" t="s">
        <v>2446</v>
      </c>
      <c r="F1470" s="304" t="s">
        <v>2474</v>
      </c>
      <c r="G1470" s="305">
        <v>48</v>
      </c>
      <c r="H1470" s="306">
        <v>11</v>
      </c>
      <c r="I1470" s="306">
        <v>12</v>
      </c>
      <c r="J1470" s="306">
        <v>21</v>
      </c>
      <c r="K1470" s="306">
        <v>0</v>
      </c>
      <c r="L1470" s="306">
        <v>154</v>
      </c>
    </row>
    <row r="1471" spans="1:12">
      <c r="A1471" s="300" t="s">
        <v>3115</v>
      </c>
      <c r="B1471" s="301" t="s">
        <v>3112</v>
      </c>
      <c r="C1471" s="302" t="s">
        <v>3113</v>
      </c>
      <c r="D1471" s="302" t="s">
        <v>3114</v>
      </c>
      <c r="E1471" s="303" t="s">
        <v>2476</v>
      </c>
      <c r="F1471" s="304" t="s">
        <v>2450</v>
      </c>
      <c r="G1471" s="305">
        <v>48</v>
      </c>
      <c r="H1471" s="306">
        <v>11</v>
      </c>
      <c r="I1471" s="306">
        <v>12</v>
      </c>
      <c r="J1471" s="306">
        <v>21</v>
      </c>
      <c r="K1471" s="306">
        <v>0</v>
      </c>
      <c r="L1471" s="306">
        <v>120</v>
      </c>
    </row>
    <row r="1472" spans="1:12">
      <c r="A1472" s="300" t="s">
        <v>3116</v>
      </c>
      <c r="B1472" s="301" t="s">
        <v>3112</v>
      </c>
      <c r="C1472" s="302" t="s">
        <v>3113</v>
      </c>
      <c r="D1472" s="302" t="s">
        <v>3114</v>
      </c>
      <c r="E1472" s="303" t="s">
        <v>2452</v>
      </c>
      <c r="F1472" s="304" t="s">
        <v>2494</v>
      </c>
      <c r="G1472" s="305">
        <v>48</v>
      </c>
      <c r="H1472" s="306">
        <v>11</v>
      </c>
      <c r="I1472" s="306">
        <v>12</v>
      </c>
      <c r="J1472" s="306">
        <v>21</v>
      </c>
      <c r="K1472" s="306">
        <v>0</v>
      </c>
      <c r="L1472" s="306">
        <v>173</v>
      </c>
    </row>
    <row r="1473" spans="1:12">
      <c r="A1473" s="300" t="s">
        <v>3117</v>
      </c>
      <c r="B1473" s="301" t="s">
        <v>3112</v>
      </c>
      <c r="C1473" s="302" t="s">
        <v>3113</v>
      </c>
      <c r="D1473" s="302" t="s">
        <v>3114</v>
      </c>
      <c r="E1473" s="303" t="s">
        <v>2496</v>
      </c>
      <c r="F1473" s="304" t="s">
        <v>2456</v>
      </c>
      <c r="G1473" s="305">
        <v>48</v>
      </c>
      <c r="H1473" s="306">
        <v>11</v>
      </c>
      <c r="I1473" s="306">
        <v>12</v>
      </c>
      <c r="J1473" s="306">
        <v>21</v>
      </c>
      <c r="K1473" s="306">
        <v>0</v>
      </c>
      <c r="L1473" s="306">
        <v>154</v>
      </c>
    </row>
    <row r="1474" spans="1:12" ht="24">
      <c r="A1474" s="300" t="s">
        <v>3118</v>
      </c>
      <c r="B1474" s="301" t="s">
        <v>3112</v>
      </c>
      <c r="C1474" s="302" t="s">
        <v>3119</v>
      </c>
      <c r="D1474" s="302" t="s">
        <v>3120</v>
      </c>
      <c r="E1474" s="303" t="s">
        <v>2442</v>
      </c>
      <c r="F1474" s="304" t="s">
        <v>2442</v>
      </c>
      <c r="G1474" s="305">
        <v>45</v>
      </c>
      <c r="H1474" s="306">
        <v>9</v>
      </c>
      <c r="I1474" s="306">
        <v>11</v>
      </c>
      <c r="J1474" s="306">
        <v>19</v>
      </c>
      <c r="K1474" s="306">
        <v>0</v>
      </c>
      <c r="L1474" s="306">
        <v>96</v>
      </c>
    </row>
    <row r="1475" spans="1:12">
      <c r="A1475" s="300" t="s">
        <v>3121</v>
      </c>
      <c r="B1475" s="301" t="s">
        <v>3112</v>
      </c>
      <c r="C1475" s="302" t="s">
        <v>3122</v>
      </c>
      <c r="D1475" s="302" t="s">
        <v>3123</v>
      </c>
      <c r="E1475" s="303" t="s">
        <v>2442</v>
      </c>
      <c r="F1475" s="304" t="s">
        <v>2442</v>
      </c>
      <c r="G1475" s="305">
        <v>48</v>
      </c>
      <c r="H1475" s="306">
        <v>11</v>
      </c>
      <c r="I1475" s="306">
        <v>12</v>
      </c>
      <c r="J1475" s="306">
        <v>21</v>
      </c>
      <c r="K1475" s="306">
        <v>0</v>
      </c>
      <c r="L1475" s="306">
        <v>149</v>
      </c>
    </row>
    <row r="1476" spans="1:12">
      <c r="A1476" s="300" t="s">
        <v>3124</v>
      </c>
      <c r="B1476" s="301" t="s">
        <v>3112</v>
      </c>
      <c r="C1476" s="302" t="s">
        <v>3125</v>
      </c>
      <c r="D1476" s="302" t="s">
        <v>3126</v>
      </c>
      <c r="E1476" s="303" t="s">
        <v>2442</v>
      </c>
      <c r="F1476" s="304" t="s">
        <v>2442</v>
      </c>
      <c r="G1476" s="305">
        <v>48</v>
      </c>
      <c r="H1476" s="306">
        <v>11</v>
      </c>
      <c r="I1476" s="306">
        <v>12</v>
      </c>
      <c r="J1476" s="306">
        <v>21</v>
      </c>
      <c r="K1476" s="306">
        <v>0</v>
      </c>
      <c r="L1476" s="306">
        <v>122</v>
      </c>
    </row>
    <row r="1477" spans="1:12">
      <c r="A1477" s="300" t="s">
        <v>3127</v>
      </c>
      <c r="B1477" s="301" t="s">
        <v>3128</v>
      </c>
      <c r="C1477" s="302" t="s">
        <v>3129</v>
      </c>
      <c r="D1477" s="302" t="s">
        <v>3130</v>
      </c>
      <c r="E1477" s="303" t="s">
        <v>2442</v>
      </c>
      <c r="F1477" s="304" t="s">
        <v>2442</v>
      </c>
      <c r="G1477" s="305">
        <v>48</v>
      </c>
      <c r="H1477" s="306">
        <v>11</v>
      </c>
      <c r="I1477" s="306">
        <v>12</v>
      </c>
      <c r="J1477" s="306">
        <v>21</v>
      </c>
      <c r="K1477" s="306">
        <v>0</v>
      </c>
      <c r="L1477" s="306">
        <v>121</v>
      </c>
    </row>
    <row r="1478" spans="1:12" ht="48">
      <c r="A1478" s="300" t="s">
        <v>3131</v>
      </c>
      <c r="B1478" s="301" t="s">
        <v>3128</v>
      </c>
      <c r="C1478" s="302" t="s">
        <v>3114</v>
      </c>
      <c r="D1478" s="302" t="s">
        <v>3132</v>
      </c>
      <c r="E1478" s="303" t="s">
        <v>2442</v>
      </c>
      <c r="F1478" s="304" t="s">
        <v>2442</v>
      </c>
      <c r="G1478" s="305">
        <v>41</v>
      </c>
      <c r="H1478" s="306">
        <v>9</v>
      </c>
      <c r="I1478" s="306">
        <v>9</v>
      </c>
      <c r="J1478" s="306">
        <v>18</v>
      </c>
      <c r="K1478" s="306">
        <v>0</v>
      </c>
      <c r="L1478" s="306">
        <v>130</v>
      </c>
    </row>
    <row r="1479" spans="1:12">
      <c r="A1479" s="300" t="s">
        <v>3133</v>
      </c>
      <c r="B1479" s="301" t="s">
        <v>3134</v>
      </c>
      <c r="C1479" s="302" t="s">
        <v>1180</v>
      </c>
      <c r="D1479" s="302" t="s">
        <v>3135</v>
      </c>
      <c r="E1479" s="303" t="s">
        <v>2446</v>
      </c>
      <c r="F1479" s="304" t="s">
        <v>2453</v>
      </c>
      <c r="G1479" s="305">
        <v>48</v>
      </c>
      <c r="H1479" s="306">
        <v>11</v>
      </c>
      <c r="I1479" s="306">
        <v>12</v>
      </c>
      <c r="J1479" s="306">
        <v>21</v>
      </c>
      <c r="K1479" s="306">
        <v>0</v>
      </c>
      <c r="L1479" s="306">
        <v>99</v>
      </c>
    </row>
    <row r="1480" spans="1:12">
      <c r="A1480" s="300" t="s">
        <v>3136</v>
      </c>
      <c r="B1480" s="301" t="s">
        <v>3134</v>
      </c>
      <c r="C1480" s="302" t="s">
        <v>1180</v>
      </c>
      <c r="D1480" s="302" t="s">
        <v>3135</v>
      </c>
      <c r="E1480" s="303" t="s">
        <v>2455</v>
      </c>
      <c r="F1480" s="304" t="s">
        <v>2456</v>
      </c>
      <c r="G1480" s="305">
        <v>48</v>
      </c>
      <c r="H1480" s="306">
        <v>11</v>
      </c>
      <c r="I1480" s="306">
        <v>12</v>
      </c>
      <c r="J1480" s="306">
        <v>21</v>
      </c>
      <c r="K1480" s="306">
        <v>0</v>
      </c>
      <c r="L1480" s="306">
        <v>114</v>
      </c>
    </row>
    <row r="1481" spans="1:12">
      <c r="A1481" s="300" t="s">
        <v>3137</v>
      </c>
      <c r="B1481" s="301" t="s">
        <v>3134</v>
      </c>
      <c r="C1481" s="302" t="s">
        <v>3138</v>
      </c>
      <c r="D1481" s="302" t="s">
        <v>3139</v>
      </c>
      <c r="E1481" s="303" t="s">
        <v>2442</v>
      </c>
      <c r="F1481" s="304" t="s">
        <v>2442</v>
      </c>
      <c r="G1481" s="305">
        <v>45</v>
      </c>
      <c r="H1481" s="306">
        <v>9</v>
      </c>
      <c r="I1481" s="306">
        <v>11</v>
      </c>
      <c r="J1481" s="306">
        <v>19</v>
      </c>
      <c r="K1481" s="306">
        <v>0</v>
      </c>
      <c r="L1481" s="306">
        <v>108</v>
      </c>
    </row>
    <row r="1482" spans="1:12">
      <c r="A1482" s="300" t="s">
        <v>3140</v>
      </c>
      <c r="B1482" s="301" t="s">
        <v>3134</v>
      </c>
      <c r="C1482" s="302" t="s">
        <v>3141</v>
      </c>
      <c r="D1482" s="302" t="s">
        <v>3142</v>
      </c>
      <c r="E1482" s="303" t="s">
        <v>2442</v>
      </c>
      <c r="F1482" s="304" t="s">
        <v>2442</v>
      </c>
      <c r="G1482" s="305">
        <v>41</v>
      </c>
      <c r="H1482" s="306">
        <v>9</v>
      </c>
      <c r="I1482" s="306">
        <v>9</v>
      </c>
      <c r="J1482" s="306">
        <v>18</v>
      </c>
      <c r="K1482" s="306">
        <v>0</v>
      </c>
      <c r="L1482" s="306">
        <v>100</v>
      </c>
    </row>
    <row r="1483" spans="1:12">
      <c r="A1483" s="300" t="s">
        <v>3143</v>
      </c>
      <c r="B1483" s="301" t="s">
        <v>3144</v>
      </c>
      <c r="C1483" s="302" t="s">
        <v>3145</v>
      </c>
      <c r="D1483" s="302" t="s">
        <v>3146</v>
      </c>
      <c r="E1483" s="303" t="s">
        <v>2446</v>
      </c>
      <c r="F1483" s="304" t="s">
        <v>2450</v>
      </c>
      <c r="G1483" s="305">
        <v>45</v>
      </c>
      <c r="H1483" s="306">
        <v>9</v>
      </c>
      <c r="I1483" s="306">
        <v>11</v>
      </c>
      <c r="J1483" s="306">
        <v>19</v>
      </c>
      <c r="K1483" s="306">
        <v>0</v>
      </c>
      <c r="L1483" s="306">
        <v>94</v>
      </c>
    </row>
    <row r="1484" spans="1:12">
      <c r="A1484" s="300" t="s">
        <v>3147</v>
      </c>
      <c r="B1484" s="301" t="s">
        <v>3144</v>
      </c>
      <c r="C1484" s="302" t="s">
        <v>3145</v>
      </c>
      <c r="D1484" s="302" t="s">
        <v>3146</v>
      </c>
      <c r="E1484" s="303" t="s">
        <v>2452</v>
      </c>
      <c r="F1484" s="304" t="s">
        <v>2456</v>
      </c>
      <c r="G1484" s="305">
        <v>45</v>
      </c>
      <c r="H1484" s="306">
        <v>9</v>
      </c>
      <c r="I1484" s="306">
        <v>11</v>
      </c>
      <c r="J1484" s="306">
        <v>19</v>
      </c>
      <c r="K1484" s="306">
        <v>0</v>
      </c>
      <c r="L1484" s="306">
        <v>157</v>
      </c>
    </row>
    <row r="1485" spans="1:12">
      <c r="A1485" s="300" t="s">
        <v>3148</v>
      </c>
      <c r="B1485" s="301" t="s">
        <v>3144</v>
      </c>
      <c r="C1485" s="302" t="s">
        <v>3149</v>
      </c>
      <c r="D1485" s="302" t="s">
        <v>3150</v>
      </c>
      <c r="E1485" s="303" t="s">
        <v>2442</v>
      </c>
      <c r="F1485" s="304" t="s">
        <v>2442</v>
      </c>
      <c r="G1485" s="305">
        <v>48</v>
      </c>
      <c r="H1485" s="306">
        <v>11</v>
      </c>
      <c r="I1485" s="306">
        <v>12</v>
      </c>
      <c r="J1485" s="306">
        <v>21</v>
      </c>
      <c r="K1485" s="306">
        <v>0</v>
      </c>
      <c r="L1485" s="306">
        <v>95</v>
      </c>
    </row>
    <row r="1486" spans="1:12">
      <c r="A1486" s="300" t="s">
        <v>3151</v>
      </c>
      <c r="B1486" s="301" t="s">
        <v>3144</v>
      </c>
      <c r="C1486" s="302" t="s">
        <v>3152</v>
      </c>
      <c r="D1486" s="302" t="s">
        <v>3153</v>
      </c>
      <c r="E1486" s="303" t="s">
        <v>2442</v>
      </c>
      <c r="F1486" s="304" t="s">
        <v>2442</v>
      </c>
      <c r="G1486" s="305">
        <v>52</v>
      </c>
      <c r="H1486" s="306">
        <v>12</v>
      </c>
      <c r="I1486" s="306">
        <v>12</v>
      </c>
      <c r="J1486" s="306">
        <v>23</v>
      </c>
      <c r="K1486" s="306">
        <v>0</v>
      </c>
      <c r="L1486" s="306">
        <v>94</v>
      </c>
    </row>
    <row r="1487" spans="1:12">
      <c r="A1487" s="300" t="s">
        <v>3154</v>
      </c>
      <c r="B1487" s="301" t="s">
        <v>3144</v>
      </c>
      <c r="C1487" s="302" t="s">
        <v>3155</v>
      </c>
      <c r="D1487" s="302" t="s">
        <v>3156</v>
      </c>
      <c r="E1487" s="303" t="s">
        <v>2442</v>
      </c>
      <c r="F1487" s="304" t="s">
        <v>2442</v>
      </c>
      <c r="G1487" s="305">
        <v>48</v>
      </c>
      <c r="H1487" s="306">
        <v>11</v>
      </c>
      <c r="I1487" s="306">
        <v>12</v>
      </c>
      <c r="J1487" s="306">
        <v>21</v>
      </c>
      <c r="K1487" s="306">
        <v>0</v>
      </c>
      <c r="L1487" s="306">
        <v>99</v>
      </c>
    </row>
    <row r="1488" spans="1:12" ht="24">
      <c r="A1488" s="300" t="s">
        <v>3157</v>
      </c>
      <c r="B1488" s="301" t="s">
        <v>3144</v>
      </c>
      <c r="C1488" s="302" t="s">
        <v>3158</v>
      </c>
      <c r="D1488" s="302" t="s">
        <v>3159</v>
      </c>
      <c r="E1488" s="303" t="s">
        <v>2446</v>
      </c>
      <c r="F1488" s="304" t="s">
        <v>2538</v>
      </c>
      <c r="G1488" s="305">
        <v>45</v>
      </c>
      <c r="H1488" s="306">
        <v>9</v>
      </c>
      <c r="I1488" s="306">
        <v>11</v>
      </c>
      <c r="J1488" s="306">
        <v>19</v>
      </c>
      <c r="K1488" s="306">
        <v>0</v>
      </c>
      <c r="L1488" s="306">
        <v>94</v>
      </c>
    </row>
    <row r="1489" spans="1:12" ht="24">
      <c r="A1489" s="300" t="s">
        <v>3160</v>
      </c>
      <c r="B1489" s="301" t="s">
        <v>3144</v>
      </c>
      <c r="C1489" s="302" t="s">
        <v>3158</v>
      </c>
      <c r="D1489" s="302" t="s">
        <v>3159</v>
      </c>
      <c r="E1489" s="303" t="s">
        <v>2540</v>
      </c>
      <c r="F1489" s="304" t="s">
        <v>2494</v>
      </c>
      <c r="G1489" s="305">
        <v>45</v>
      </c>
      <c r="H1489" s="306">
        <v>9</v>
      </c>
      <c r="I1489" s="306">
        <v>11</v>
      </c>
      <c r="J1489" s="306">
        <v>19</v>
      </c>
      <c r="K1489" s="306">
        <v>0</v>
      </c>
      <c r="L1489" s="306">
        <v>135</v>
      </c>
    </row>
    <row r="1490" spans="1:12" ht="24">
      <c r="A1490" s="300" t="s">
        <v>3161</v>
      </c>
      <c r="B1490" s="301" t="s">
        <v>3144</v>
      </c>
      <c r="C1490" s="302" t="s">
        <v>3158</v>
      </c>
      <c r="D1490" s="302" t="s">
        <v>3159</v>
      </c>
      <c r="E1490" s="303" t="s">
        <v>2496</v>
      </c>
      <c r="F1490" s="304" t="s">
        <v>2456</v>
      </c>
      <c r="G1490" s="305">
        <v>45</v>
      </c>
      <c r="H1490" s="306">
        <v>9</v>
      </c>
      <c r="I1490" s="306">
        <v>11</v>
      </c>
      <c r="J1490" s="306">
        <v>19</v>
      </c>
      <c r="K1490" s="306">
        <v>0</v>
      </c>
      <c r="L1490" s="306">
        <v>94</v>
      </c>
    </row>
    <row r="1491" spans="1:12">
      <c r="A1491" s="300" t="s">
        <v>3162</v>
      </c>
      <c r="B1491" s="301" t="s">
        <v>3163</v>
      </c>
      <c r="C1491" s="302" t="s">
        <v>3164</v>
      </c>
      <c r="D1491" s="302" t="s">
        <v>3165</v>
      </c>
      <c r="E1491" s="303" t="s">
        <v>2446</v>
      </c>
      <c r="F1491" s="304" t="s">
        <v>2459</v>
      </c>
      <c r="G1491" s="305">
        <v>45</v>
      </c>
      <c r="H1491" s="306">
        <v>9</v>
      </c>
      <c r="I1491" s="306">
        <v>11</v>
      </c>
      <c r="J1491" s="306">
        <v>19</v>
      </c>
      <c r="K1491" s="306">
        <v>0</v>
      </c>
      <c r="L1491" s="306">
        <v>126</v>
      </c>
    </row>
    <row r="1492" spans="1:12">
      <c r="A1492" s="300" t="s">
        <v>3166</v>
      </c>
      <c r="B1492" s="301" t="s">
        <v>3163</v>
      </c>
      <c r="C1492" s="302" t="s">
        <v>3164</v>
      </c>
      <c r="D1492" s="302" t="s">
        <v>3165</v>
      </c>
      <c r="E1492" s="303" t="s">
        <v>2461</v>
      </c>
      <c r="F1492" s="304" t="s">
        <v>2447</v>
      </c>
      <c r="G1492" s="305">
        <v>45</v>
      </c>
      <c r="H1492" s="306">
        <v>9</v>
      </c>
      <c r="I1492" s="306">
        <v>11</v>
      </c>
      <c r="J1492" s="306">
        <v>19</v>
      </c>
      <c r="K1492" s="306">
        <v>0</v>
      </c>
      <c r="L1492" s="306">
        <v>95</v>
      </c>
    </row>
    <row r="1493" spans="1:12">
      <c r="A1493" s="300" t="s">
        <v>3167</v>
      </c>
      <c r="B1493" s="301" t="s">
        <v>3163</v>
      </c>
      <c r="C1493" s="302" t="s">
        <v>3164</v>
      </c>
      <c r="D1493" s="302" t="s">
        <v>3165</v>
      </c>
      <c r="E1493" s="303" t="s">
        <v>2449</v>
      </c>
      <c r="F1493" s="304" t="s">
        <v>2456</v>
      </c>
      <c r="G1493" s="305">
        <v>45</v>
      </c>
      <c r="H1493" s="306">
        <v>9</v>
      </c>
      <c r="I1493" s="306">
        <v>11</v>
      </c>
      <c r="J1493" s="306">
        <v>19</v>
      </c>
      <c r="K1493" s="306">
        <v>0</v>
      </c>
      <c r="L1493" s="306">
        <v>118</v>
      </c>
    </row>
    <row r="1494" spans="1:12" ht="24">
      <c r="A1494" s="300" t="s">
        <v>3168</v>
      </c>
      <c r="B1494" s="301" t="s">
        <v>3163</v>
      </c>
      <c r="C1494" s="302" t="s">
        <v>3169</v>
      </c>
      <c r="D1494" s="302" t="s">
        <v>3170</v>
      </c>
      <c r="E1494" s="303" t="s">
        <v>2446</v>
      </c>
      <c r="F1494" s="304" t="s">
        <v>2450</v>
      </c>
      <c r="G1494" s="305">
        <v>48</v>
      </c>
      <c r="H1494" s="306">
        <v>11</v>
      </c>
      <c r="I1494" s="306">
        <v>12</v>
      </c>
      <c r="J1494" s="306">
        <v>21</v>
      </c>
      <c r="K1494" s="306">
        <v>0</v>
      </c>
      <c r="L1494" s="306">
        <v>93</v>
      </c>
    </row>
    <row r="1495" spans="1:12" ht="24">
      <c r="A1495" s="300" t="s">
        <v>3171</v>
      </c>
      <c r="B1495" s="301" t="s">
        <v>3163</v>
      </c>
      <c r="C1495" s="302" t="s">
        <v>3169</v>
      </c>
      <c r="D1495" s="302" t="s">
        <v>3170</v>
      </c>
      <c r="E1495" s="303" t="s">
        <v>2452</v>
      </c>
      <c r="F1495" s="304" t="s">
        <v>2494</v>
      </c>
      <c r="G1495" s="305">
        <v>48</v>
      </c>
      <c r="H1495" s="306">
        <v>11</v>
      </c>
      <c r="I1495" s="306">
        <v>12</v>
      </c>
      <c r="J1495" s="306">
        <v>21</v>
      </c>
      <c r="K1495" s="306">
        <v>0</v>
      </c>
      <c r="L1495" s="306">
        <v>121</v>
      </c>
    </row>
    <row r="1496" spans="1:12" ht="24">
      <c r="A1496" s="300" t="s">
        <v>3172</v>
      </c>
      <c r="B1496" s="301" t="s">
        <v>3163</v>
      </c>
      <c r="C1496" s="302" t="s">
        <v>3169</v>
      </c>
      <c r="D1496" s="302" t="s">
        <v>3170</v>
      </c>
      <c r="E1496" s="303" t="s">
        <v>2496</v>
      </c>
      <c r="F1496" s="304" t="s">
        <v>2456</v>
      </c>
      <c r="G1496" s="305">
        <v>48</v>
      </c>
      <c r="H1496" s="306">
        <v>11</v>
      </c>
      <c r="I1496" s="306">
        <v>12</v>
      </c>
      <c r="J1496" s="306">
        <v>21</v>
      </c>
      <c r="K1496" s="306">
        <v>0</v>
      </c>
      <c r="L1496" s="306">
        <v>93</v>
      </c>
    </row>
    <row r="1497" spans="1:12">
      <c r="A1497" s="300" t="s">
        <v>3173</v>
      </c>
      <c r="B1497" s="301" t="s">
        <v>3163</v>
      </c>
      <c r="C1497" s="302" t="s">
        <v>3174</v>
      </c>
      <c r="D1497" s="302" t="s">
        <v>2799</v>
      </c>
      <c r="E1497" s="303" t="s">
        <v>2442</v>
      </c>
      <c r="F1497" s="304" t="s">
        <v>2442</v>
      </c>
      <c r="G1497" s="305">
        <v>52</v>
      </c>
      <c r="H1497" s="306">
        <v>12</v>
      </c>
      <c r="I1497" s="306">
        <v>12</v>
      </c>
      <c r="J1497" s="306">
        <v>23</v>
      </c>
      <c r="K1497" s="306">
        <v>0</v>
      </c>
      <c r="L1497" s="306">
        <v>118</v>
      </c>
    </row>
    <row r="1498" spans="1:12">
      <c r="A1498" s="300" t="s">
        <v>3175</v>
      </c>
      <c r="B1498" s="301" t="s">
        <v>3163</v>
      </c>
      <c r="C1498" s="302" t="s">
        <v>2815</v>
      </c>
      <c r="D1498" s="302" t="s">
        <v>3176</v>
      </c>
      <c r="E1498" s="303" t="s">
        <v>2442</v>
      </c>
      <c r="F1498" s="304" t="s">
        <v>2442</v>
      </c>
      <c r="G1498" s="305">
        <v>45</v>
      </c>
      <c r="H1498" s="306">
        <v>9</v>
      </c>
      <c r="I1498" s="306">
        <v>11</v>
      </c>
      <c r="J1498" s="306">
        <v>19</v>
      </c>
      <c r="K1498" s="306">
        <v>0</v>
      </c>
      <c r="L1498" s="306">
        <v>127</v>
      </c>
    </row>
    <row r="1499" spans="1:12">
      <c r="A1499" s="300" t="s">
        <v>3177</v>
      </c>
      <c r="B1499" s="301" t="s">
        <v>3163</v>
      </c>
      <c r="C1499" s="302" t="s">
        <v>3178</v>
      </c>
      <c r="D1499" s="302" t="s">
        <v>3178</v>
      </c>
      <c r="E1499" s="303" t="s">
        <v>2442</v>
      </c>
      <c r="F1499" s="304" t="s">
        <v>2442</v>
      </c>
      <c r="G1499" s="305">
        <v>45</v>
      </c>
      <c r="H1499" s="306">
        <v>9</v>
      </c>
      <c r="I1499" s="306">
        <v>11</v>
      </c>
      <c r="J1499" s="306">
        <v>19</v>
      </c>
      <c r="K1499" s="306">
        <v>0</v>
      </c>
      <c r="L1499" s="306">
        <v>105</v>
      </c>
    </row>
    <row r="1500" spans="1:12">
      <c r="A1500" s="300" t="s">
        <v>3179</v>
      </c>
      <c r="B1500" s="301" t="s">
        <v>3163</v>
      </c>
      <c r="C1500" s="302" t="s">
        <v>3180</v>
      </c>
      <c r="D1500" s="302" t="s">
        <v>3181</v>
      </c>
      <c r="E1500" s="303" t="s">
        <v>2442</v>
      </c>
      <c r="F1500" s="304" t="s">
        <v>2442</v>
      </c>
      <c r="G1500" s="305">
        <v>41</v>
      </c>
      <c r="H1500" s="306">
        <v>9</v>
      </c>
      <c r="I1500" s="306">
        <v>9</v>
      </c>
      <c r="J1500" s="306">
        <v>18</v>
      </c>
      <c r="K1500" s="306">
        <v>0</v>
      </c>
      <c r="L1500" s="306">
        <v>106</v>
      </c>
    </row>
    <row r="1501" spans="1:12">
      <c r="A1501" s="300" t="s">
        <v>3182</v>
      </c>
      <c r="B1501" s="301" t="s">
        <v>3163</v>
      </c>
      <c r="C1501" s="302" t="s">
        <v>3183</v>
      </c>
      <c r="D1501" s="302" t="s">
        <v>3184</v>
      </c>
      <c r="E1501" s="303" t="s">
        <v>2446</v>
      </c>
      <c r="F1501" s="304" t="s">
        <v>2474</v>
      </c>
      <c r="G1501" s="305">
        <v>41</v>
      </c>
      <c r="H1501" s="306">
        <v>9</v>
      </c>
      <c r="I1501" s="306">
        <v>9</v>
      </c>
      <c r="J1501" s="306">
        <v>18</v>
      </c>
      <c r="K1501" s="306">
        <v>0</v>
      </c>
      <c r="L1501" s="306">
        <v>101</v>
      </c>
    </row>
    <row r="1502" spans="1:12">
      <c r="A1502" s="300" t="s">
        <v>3185</v>
      </c>
      <c r="B1502" s="301" t="s">
        <v>3163</v>
      </c>
      <c r="C1502" s="302" t="s">
        <v>3183</v>
      </c>
      <c r="D1502" s="302" t="s">
        <v>3184</v>
      </c>
      <c r="E1502" s="303" t="s">
        <v>2476</v>
      </c>
      <c r="F1502" s="304" t="s">
        <v>2490</v>
      </c>
      <c r="G1502" s="305">
        <v>41</v>
      </c>
      <c r="H1502" s="306">
        <v>9</v>
      </c>
      <c r="I1502" s="306">
        <v>9</v>
      </c>
      <c r="J1502" s="306">
        <v>18</v>
      </c>
      <c r="K1502" s="306">
        <v>0</v>
      </c>
      <c r="L1502" s="306">
        <v>93</v>
      </c>
    </row>
    <row r="1503" spans="1:12">
      <c r="A1503" s="300" t="s">
        <v>3186</v>
      </c>
      <c r="B1503" s="301" t="s">
        <v>3163</v>
      </c>
      <c r="C1503" s="302" t="s">
        <v>3183</v>
      </c>
      <c r="D1503" s="302" t="s">
        <v>3184</v>
      </c>
      <c r="E1503" s="303" t="s">
        <v>2492</v>
      </c>
      <c r="F1503" s="304" t="s">
        <v>2456</v>
      </c>
      <c r="G1503" s="305">
        <v>41</v>
      </c>
      <c r="H1503" s="306">
        <v>9</v>
      </c>
      <c r="I1503" s="306">
        <v>9</v>
      </c>
      <c r="J1503" s="306">
        <v>18</v>
      </c>
      <c r="K1503" s="306">
        <v>0</v>
      </c>
      <c r="L1503" s="306">
        <v>101</v>
      </c>
    </row>
    <row r="1504" spans="1:12">
      <c r="A1504" s="300" t="s">
        <v>3187</v>
      </c>
      <c r="B1504" s="301" t="s">
        <v>3163</v>
      </c>
      <c r="C1504" s="302" t="s">
        <v>3188</v>
      </c>
      <c r="D1504" s="302" t="s">
        <v>3189</v>
      </c>
      <c r="E1504" s="303" t="s">
        <v>2446</v>
      </c>
      <c r="F1504" s="304" t="s">
        <v>2490</v>
      </c>
      <c r="G1504" s="305">
        <v>48</v>
      </c>
      <c r="H1504" s="306">
        <v>11</v>
      </c>
      <c r="I1504" s="306">
        <v>12</v>
      </c>
      <c r="J1504" s="306">
        <v>21</v>
      </c>
      <c r="K1504" s="306">
        <v>0</v>
      </c>
      <c r="L1504" s="306">
        <v>93</v>
      </c>
    </row>
    <row r="1505" spans="1:12">
      <c r="A1505" s="300" t="s">
        <v>3190</v>
      </c>
      <c r="B1505" s="301" t="s">
        <v>3163</v>
      </c>
      <c r="C1505" s="302" t="s">
        <v>3188</v>
      </c>
      <c r="D1505" s="302" t="s">
        <v>3189</v>
      </c>
      <c r="E1505" s="303" t="s">
        <v>2492</v>
      </c>
      <c r="F1505" s="304" t="s">
        <v>2456</v>
      </c>
      <c r="G1505" s="305">
        <v>48</v>
      </c>
      <c r="H1505" s="306">
        <v>11</v>
      </c>
      <c r="I1505" s="306">
        <v>12</v>
      </c>
      <c r="J1505" s="306">
        <v>21</v>
      </c>
      <c r="K1505" s="306">
        <v>0</v>
      </c>
      <c r="L1505" s="306">
        <v>154</v>
      </c>
    </row>
    <row r="1506" spans="1:12">
      <c r="A1506" s="300" t="s">
        <v>3191</v>
      </c>
      <c r="B1506" s="301" t="s">
        <v>3163</v>
      </c>
      <c r="C1506" s="302" t="s">
        <v>3192</v>
      </c>
      <c r="D1506" s="302" t="s">
        <v>3193</v>
      </c>
      <c r="E1506" s="303" t="s">
        <v>2442</v>
      </c>
      <c r="F1506" s="304" t="s">
        <v>2442</v>
      </c>
      <c r="G1506" s="305">
        <v>45</v>
      </c>
      <c r="H1506" s="306">
        <v>9</v>
      </c>
      <c r="I1506" s="306">
        <v>11</v>
      </c>
      <c r="J1506" s="306">
        <v>19</v>
      </c>
      <c r="K1506" s="306">
        <v>0</v>
      </c>
      <c r="L1506" s="306">
        <v>115</v>
      </c>
    </row>
    <row r="1507" spans="1:12">
      <c r="A1507" s="300" t="s">
        <v>3194</v>
      </c>
      <c r="B1507" s="301" t="s">
        <v>3163</v>
      </c>
      <c r="C1507" s="302" t="s">
        <v>2729</v>
      </c>
      <c r="D1507" s="302" t="s">
        <v>3195</v>
      </c>
      <c r="E1507" s="303" t="s">
        <v>2442</v>
      </c>
      <c r="F1507" s="304" t="s">
        <v>2442</v>
      </c>
      <c r="G1507" s="305">
        <v>45</v>
      </c>
      <c r="H1507" s="306">
        <v>9</v>
      </c>
      <c r="I1507" s="306">
        <v>11</v>
      </c>
      <c r="J1507" s="306">
        <v>19</v>
      </c>
      <c r="K1507" s="306">
        <v>0</v>
      </c>
      <c r="L1507" s="306">
        <v>101</v>
      </c>
    </row>
    <row r="1508" spans="1:12" ht="24">
      <c r="A1508" s="300" t="s">
        <v>3196</v>
      </c>
      <c r="B1508" s="301" t="s">
        <v>3197</v>
      </c>
      <c r="C1508" s="302" t="s">
        <v>3198</v>
      </c>
      <c r="D1508" s="302" t="s">
        <v>3199</v>
      </c>
      <c r="E1508" s="303" t="s">
        <v>2442</v>
      </c>
      <c r="F1508" s="304" t="s">
        <v>2442</v>
      </c>
      <c r="G1508" s="305">
        <v>52</v>
      </c>
      <c r="H1508" s="306">
        <v>12</v>
      </c>
      <c r="I1508" s="306">
        <v>12</v>
      </c>
      <c r="J1508" s="306">
        <v>23</v>
      </c>
      <c r="K1508" s="306">
        <v>0</v>
      </c>
      <c r="L1508" s="306">
        <v>94</v>
      </c>
    </row>
    <row r="1509" spans="1:12">
      <c r="A1509" s="300" t="s">
        <v>3200</v>
      </c>
      <c r="B1509" s="301" t="s">
        <v>3201</v>
      </c>
      <c r="C1509" s="302" t="s">
        <v>3202</v>
      </c>
      <c r="D1509" s="302" t="s">
        <v>2661</v>
      </c>
      <c r="E1509" s="307" t="s">
        <v>2442</v>
      </c>
      <c r="F1509" s="308" t="s">
        <v>2442</v>
      </c>
      <c r="G1509" s="305">
        <v>48</v>
      </c>
      <c r="H1509" s="306">
        <v>11</v>
      </c>
      <c r="I1509" s="306">
        <v>12</v>
      </c>
      <c r="J1509" s="306">
        <v>21</v>
      </c>
      <c r="K1509" s="306">
        <v>0</v>
      </c>
      <c r="L1509" s="306">
        <v>109</v>
      </c>
    </row>
    <row r="1510" spans="1:12">
      <c r="A1510" s="300" t="s">
        <v>3203</v>
      </c>
      <c r="B1510" s="301" t="s">
        <v>3204</v>
      </c>
      <c r="C1510" s="302" t="s">
        <v>3205</v>
      </c>
      <c r="D1510" s="302" t="s">
        <v>3206</v>
      </c>
      <c r="E1510" s="303" t="s">
        <v>2442</v>
      </c>
      <c r="F1510" s="304" t="s">
        <v>2442</v>
      </c>
      <c r="G1510" s="305">
        <v>45</v>
      </c>
      <c r="H1510" s="306">
        <v>9</v>
      </c>
      <c r="I1510" s="306">
        <v>11</v>
      </c>
      <c r="J1510" s="306">
        <v>19</v>
      </c>
      <c r="K1510" s="306">
        <v>0</v>
      </c>
      <c r="L1510" s="306">
        <v>102</v>
      </c>
    </row>
    <row r="1511" spans="1:12">
      <c r="A1511" s="300" t="s">
        <v>3207</v>
      </c>
      <c r="B1511" s="301" t="s">
        <v>3204</v>
      </c>
      <c r="C1511" s="302" t="s">
        <v>3208</v>
      </c>
      <c r="D1511" s="302" t="s">
        <v>3209</v>
      </c>
      <c r="E1511" s="303" t="s">
        <v>2446</v>
      </c>
      <c r="F1511" s="304" t="s">
        <v>2447</v>
      </c>
      <c r="G1511" s="305">
        <v>41</v>
      </c>
      <c r="H1511" s="306">
        <v>9</v>
      </c>
      <c r="I1511" s="306">
        <v>9</v>
      </c>
      <c r="J1511" s="306">
        <v>18</v>
      </c>
      <c r="K1511" s="306">
        <v>0</v>
      </c>
      <c r="L1511" s="306">
        <v>130</v>
      </c>
    </row>
    <row r="1512" spans="1:12">
      <c r="A1512" s="300" t="s">
        <v>3210</v>
      </c>
      <c r="B1512" s="301" t="s">
        <v>3204</v>
      </c>
      <c r="C1512" s="302" t="s">
        <v>3208</v>
      </c>
      <c r="D1512" s="302" t="s">
        <v>3209</v>
      </c>
      <c r="E1512" s="303" t="s">
        <v>2449</v>
      </c>
      <c r="F1512" s="304" t="s">
        <v>2538</v>
      </c>
      <c r="G1512" s="305">
        <v>41</v>
      </c>
      <c r="H1512" s="306">
        <v>9</v>
      </c>
      <c r="I1512" s="306">
        <v>9</v>
      </c>
      <c r="J1512" s="306">
        <v>18</v>
      </c>
      <c r="K1512" s="306">
        <v>0</v>
      </c>
      <c r="L1512" s="306">
        <v>116</v>
      </c>
    </row>
    <row r="1513" spans="1:12">
      <c r="A1513" s="300" t="s">
        <v>3211</v>
      </c>
      <c r="B1513" s="301" t="s">
        <v>3204</v>
      </c>
      <c r="C1513" s="302" t="s">
        <v>3208</v>
      </c>
      <c r="D1513" s="302" t="s">
        <v>3209</v>
      </c>
      <c r="E1513" s="303" t="s">
        <v>2540</v>
      </c>
      <c r="F1513" s="304" t="s">
        <v>2494</v>
      </c>
      <c r="G1513" s="305">
        <v>41</v>
      </c>
      <c r="H1513" s="306">
        <v>9</v>
      </c>
      <c r="I1513" s="306">
        <v>9</v>
      </c>
      <c r="J1513" s="306">
        <v>18</v>
      </c>
      <c r="K1513" s="306">
        <v>0</v>
      </c>
      <c r="L1513" s="306">
        <v>158</v>
      </c>
    </row>
    <row r="1514" spans="1:12">
      <c r="A1514" s="300" t="s">
        <v>3212</v>
      </c>
      <c r="B1514" s="301" t="s">
        <v>3204</v>
      </c>
      <c r="C1514" s="302" t="s">
        <v>3208</v>
      </c>
      <c r="D1514" s="302" t="s">
        <v>3209</v>
      </c>
      <c r="E1514" s="303" t="s">
        <v>2496</v>
      </c>
      <c r="F1514" s="304" t="s">
        <v>2456</v>
      </c>
      <c r="G1514" s="305">
        <v>41</v>
      </c>
      <c r="H1514" s="306">
        <v>9</v>
      </c>
      <c r="I1514" s="306">
        <v>9</v>
      </c>
      <c r="J1514" s="306">
        <v>18</v>
      </c>
      <c r="K1514" s="306">
        <v>0</v>
      </c>
      <c r="L1514" s="306">
        <v>130</v>
      </c>
    </row>
    <row r="1515" spans="1:12">
      <c r="A1515" s="300" t="s">
        <v>3213</v>
      </c>
      <c r="B1515" s="301" t="s">
        <v>3204</v>
      </c>
      <c r="C1515" s="302" t="s">
        <v>3178</v>
      </c>
      <c r="D1515" s="302" t="s">
        <v>3214</v>
      </c>
      <c r="E1515" s="303" t="s">
        <v>2446</v>
      </c>
      <c r="F1515" s="304" t="s">
        <v>2478</v>
      </c>
      <c r="G1515" s="305">
        <v>41</v>
      </c>
      <c r="H1515" s="306">
        <v>9</v>
      </c>
      <c r="I1515" s="306">
        <v>9</v>
      </c>
      <c r="J1515" s="306">
        <v>18</v>
      </c>
      <c r="K1515" s="306">
        <v>0</v>
      </c>
      <c r="L1515" s="306">
        <v>104</v>
      </c>
    </row>
    <row r="1516" spans="1:12">
      <c r="A1516" s="300" t="s">
        <v>3215</v>
      </c>
      <c r="B1516" s="301" t="s">
        <v>3204</v>
      </c>
      <c r="C1516" s="302" t="s">
        <v>3178</v>
      </c>
      <c r="D1516" s="302" t="s">
        <v>3214</v>
      </c>
      <c r="E1516" s="303" t="s">
        <v>2480</v>
      </c>
      <c r="F1516" s="304" t="s">
        <v>2494</v>
      </c>
      <c r="G1516" s="305">
        <v>41</v>
      </c>
      <c r="H1516" s="306">
        <v>9</v>
      </c>
      <c r="I1516" s="306">
        <v>9</v>
      </c>
      <c r="J1516" s="306">
        <v>18</v>
      </c>
      <c r="K1516" s="306">
        <v>0</v>
      </c>
      <c r="L1516" s="306">
        <v>121</v>
      </c>
    </row>
    <row r="1517" spans="1:12">
      <c r="A1517" s="300" t="s">
        <v>3216</v>
      </c>
      <c r="B1517" s="301" t="s">
        <v>3204</v>
      </c>
      <c r="C1517" s="302" t="s">
        <v>3178</v>
      </c>
      <c r="D1517" s="302" t="s">
        <v>3214</v>
      </c>
      <c r="E1517" s="303" t="s">
        <v>2496</v>
      </c>
      <c r="F1517" s="304" t="s">
        <v>2456</v>
      </c>
      <c r="G1517" s="305">
        <v>41</v>
      </c>
      <c r="H1517" s="306">
        <v>9</v>
      </c>
      <c r="I1517" s="306">
        <v>9</v>
      </c>
      <c r="J1517" s="306">
        <v>18</v>
      </c>
      <c r="K1517" s="306">
        <v>0</v>
      </c>
      <c r="L1517" s="306">
        <v>104</v>
      </c>
    </row>
    <row r="1518" spans="1:12">
      <c r="A1518" s="300" t="s">
        <v>3217</v>
      </c>
      <c r="B1518" s="301" t="s">
        <v>3204</v>
      </c>
      <c r="C1518" s="302" t="s">
        <v>3218</v>
      </c>
      <c r="D1518" s="302" t="s">
        <v>3219</v>
      </c>
      <c r="E1518" s="303" t="s">
        <v>2446</v>
      </c>
      <c r="F1518" s="304" t="s">
        <v>2474</v>
      </c>
      <c r="G1518" s="305">
        <v>52</v>
      </c>
      <c r="H1518" s="306">
        <v>12</v>
      </c>
      <c r="I1518" s="306">
        <v>12</v>
      </c>
      <c r="J1518" s="306">
        <v>23</v>
      </c>
      <c r="K1518" s="306">
        <v>0</v>
      </c>
      <c r="L1518" s="306">
        <v>142</v>
      </c>
    </row>
    <row r="1519" spans="1:12">
      <c r="A1519" s="300" t="s">
        <v>3220</v>
      </c>
      <c r="B1519" s="301" t="s">
        <v>3204</v>
      </c>
      <c r="C1519" s="302" t="s">
        <v>3218</v>
      </c>
      <c r="D1519" s="302" t="s">
        <v>3219</v>
      </c>
      <c r="E1519" s="303" t="s">
        <v>2476</v>
      </c>
      <c r="F1519" s="304" t="s">
        <v>2450</v>
      </c>
      <c r="G1519" s="305">
        <v>52</v>
      </c>
      <c r="H1519" s="306">
        <v>12</v>
      </c>
      <c r="I1519" s="306">
        <v>12</v>
      </c>
      <c r="J1519" s="306">
        <v>23</v>
      </c>
      <c r="K1519" s="306">
        <v>0</v>
      </c>
      <c r="L1519" s="306">
        <v>116</v>
      </c>
    </row>
    <row r="1520" spans="1:12">
      <c r="A1520" s="300" t="s">
        <v>3221</v>
      </c>
      <c r="B1520" s="301" t="s">
        <v>3204</v>
      </c>
      <c r="C1520" s="302" t="s">
        <v>3218</v>
      </c>
      <c r="D1520" s="302" t="s">
        <v>3219</v>
      </c>
      <c r="E1520" s="303" t="s">
        <v>2452</v>
      </c>
      <c r="F1520" s="304" t="s">
        <v>2456</v>
      </c>
      <c r="G1520" s="305">
        <v>52</v>
      </c>
      <c r="H1520" s="306">
        <v>12</v>
      </c>
      <c r="I1520" s="306">
        <v>12</v>
      </c>
      <c r="J1520" s="306">
        <v>23</v>
      </c>
      <c r="K1520" s="306">
        <v>0</v>
      </c>
      <c r="L1520" s="306">
        <v>142</v>
      </c>
    </row>
    <row r="1521" spans="1:12" ht="24">
      <c r="A1521" s="300" t="s">
        <v>3222</v>
      </c>
      <c r="B1521" s="301" t="s">
        <v>3204</v>
      </c>
      <c r="C1521" s="302" t="s">
        <v>3223</v>
      </c>
      <c r="D1521" s="302" t="s">
        <v>3224</v>
      </c>
      <c r="E1521" s="303" t="s">
        <v>2442</v>
      </c>
      <c r="F1521" s="304" t="s">
        <v>2442</v>
      </c>
      <c r="G1521" s="305">
        <v>48</v>
      </c>
      <c r="H1521" s="306">
        <v>11</v>
      </c>
      <c r="I1521" s="306">
        <v>12</v>
      </c>
      <c r="J1521" s="306">
        <v>21</v>
      </c>
      <c r="K1521" s="306">
        <v>0</v>
      </c>
      <c r="L1521" s="306">
        <v>131</v>
      </c>
    </row>
    <row r="1522" spans="1:12">
      <c r="A1522" s="300" t="s">
        <v>3225</v>
      </c>
      <c r="B1522" s="301" t="s">
        <v>3204</v>
      </c>
      <c r="C1522" s="302" t="s">
        <v>1178</v>
      </c>
      <c r="D1522" s="302" t="s">
        <v>3226</v>
      </c>
      <c r="E1522" s="303" t="s">
        <v>2442</v>
      </c>
      <c r="F1522" s="304" t="s">
        <v>2442</v>
      </c>
      <c r="G1522" s="305">
        <v>48</v>
      </c>
      <c r="H1522" s="306">
        <v>11</v>
      </c>
      <c r="I1522" s="306">
        <v>12</v>
      </c>
      <c r="J1522" s="306">
        <v>21</v>
      </c>
      <c r="K1522" s="306">
        <v>0</v>
      </c>
      <c r="L1522" s="306">
        <v>107</v>
      </c>
    </row>
    <row r="1523" spans="1:12">
      <c r="A1523" s="300" t="s">
        <v>3227</v>
      </c>
      <c r="B1523" s="301" t="s">
        <v>3204</v>
      </c>
      <c r="C1523" s="302" t="s">
        <v>3228</v>
      </c>
      <c r="D1523" s="302" t="s">
        <v>3229</v>
      </c>
      <c r="E1523" s="303" t="s">
        <v>2446</v>
      </c>
      <c r="F1523" s="304" t="s">
        <v>2538</v>
      </c>
      <c r="G1523" s="305">
        <v>45</v>
      </c>
      <c r="H1523" s="306">
        <v>9</v>
      </c>
      <c r="I1523" s="306">
        <v>11</v>
      </c>
      <c r="J1523" s="306">
        <v>19</v>
      </c>
      <c r="K1523" s="306">
        <v>0</v>
      </c>
      <c r="L1523" s="306">
        <v>116</v>
      </c>
    </row>
    <row r="1524" spans="1:12">
      <c r="A1524" s="300" t="s">
        <v>3230</v>
      </c>
      <c r="B1524" s="301" t="s">
        <v>3204</v>
      </c>
      <c r="C1524" s="302" t="s">
        <v>3228</v>
      </c>
      <c r="D1524" s="302" t="s">
        <v>3229</v>
      </c>
      <c r="E1524" s="303" t="s">
        <v>2540</v>
      </c>
      <c r="F1524" s="304" t="s">
        <v>2494</v>
      </c>
      <c r="G1524" s="305">
        <v>45</v>
      </c>
      <c r="H1524" s="306">
        <v>9</v>
      </c>
      <c r="I1524" s="306">
        <v>11</v>
      </c>
      <c r="J1524" s="306">
        <v>19</v>
      </c>
      <c r="K1524" s="306">
        <v>0</v>
      </c>
      <c r="L1524" s="306">
        <v>158</v>
      </c>
    </row>
    <row r="1525" spans="1:12">
      <c r="A1525" s="300" t="s">
        <v>3231</v>
      </c>
      <c r="B1525" s="301" t="s">
        <v>3204</v>
      </c>
      <c r="C1525" s="302" t="s">
        <v>3228</v>
      </c>
      <c r="D1525" s="302" t="s">
        <v>3229</v>
      </c>
      <c r="E1525" s="303" t="s">
        <v>2496</v>
      </c>
      <c r="F1525" s="304" t="s">
        <v>2456</v>
      </c>
      <c r="G1525" s="305">
        <v>45</v>
      </c>
      <c r="H1525" s="306">
        <v>9</v>
      </c>
      <c r="I1525" s="306">
        <v>11</v>
      </c>
      <c r="J1525" s="306">
        <v>19</v>
      </c>
      <c r="K1525" s="306">
        <v>0</v>
      </c>
      <c r="L1525" s="306">
        <v>116</v>
      </c>
    </row>
    <row r="1526" spans="1:12" ht="24">
      <c r="A1526" s="300" t="s">
        <v>3232</v>
      </c>
      <c r="B1526" s="301" t="s">
        <v>3233</v>
      </c>
      <c r="C1526" s="302" t="s">
        <v>3234</v>
      </c>
      <c r="D1526" s="302" t="s">
        <v>3235</v>
      </c>
      <c r="E1526" s="303" t="s">
        <v>2446</v>
      </c>
      <c r="F1526" s="304" t="s">
        <v>2459</v>
      </c>
      <c r="G1526" s="305">
        <v>48</v>
      </c>
      <c r="H1526" s="306">
        <v>11</v>
      </c>
      <c r="I1526" s="306">
        <v>12</v>
      </c>
      <c r="J1526" s="306">
        <v>21</v>
      </c>
      <c r="K1526" s="306">
        <v>0</v>
      </c>
      <c r="L1526" s="306">
        <v>99</v>
      </c>
    </row>
    <row r="1527" spans="1:12" ht="24">
      <c r="A1527" s="300" t="s">
        <v>3236</v>
      </c>
      <c r="B1527" s="301" t="s">
        <v>3233</v>
      </c>
      <c r="C1527" s="302" t="s">
        <v>3234</v>
      </c>
      <c r="D1527" s="302" t="s">
        <v>3235</v>
      </c>
      <c r="E1527" s="303" t="s">
        <v>2461</v>
      </c>
      <c r="F1527" s="304" t="s">
        <v>2447</v>
      </c>
      <c r="G1527" s="305">
        <v>48</v>
      </c>
      <c r="H1527" s="306">
        <v>11</v>
      </c>
      <c r="I1527" s="306">
        <v>12</v>
      </c>
      <c r="J1527" s="306">
        <v>21</v>
      </c>
      <c r="K1527" s="306">
        <v>0</v>
      </c>
      <c r="L1527" s="306">
        <v>93</v>
      </c>
    </row>
    <row r="1528" spans="1:12" ht="24">
      <c r="A1528" s="300" t="s">
        <v>3237</v>
      </c>
      <c r="B1528" s="301" t="s">
        <v>3233</v>
      </c>
      <c r="C1528" s="302" t="s">
        <v>3234</v>
      </c>
      <c r="D1528" s="302" t="s">
        <v>3235</v>
      </c>
      <c r="E1528" s="303" t="s">
        <v>2449</v>
      </c>
      <c r="F1528" s="304" t="s">
        <v>2456</v>
      </c>
      <c r="G1528" s="305">
        <v>48</v>
      </c>
      <c r="H1528" s="306">
        <v>11</v>
      </c>
      <c r="I1528" s="306">
        <v>12</v>
      </c>
      <c r="J1528" s="306">
        <v>21</v>
      </c>
      <c r="K1528" s="306">
        <v>0</v>
      </c>
      <c r="L1528" s="306">
        <v>99</v>
      </c>
    </row>
    <row r="1529" spans="1:12">
      <c r="A1529" s="300" t="s">
        <v>3238</v>
      </c>
      <c r="B1529" s="301" t="s">
        <v>3233</v>
      </c>
      <c r="C1529" s="302" t="s">
        <v>3239</v>
      </c>
      <c r="D1529" s="302" t="s">
        <v>3240</v>
      </c>
      <c r="E1529" s="303" t="s">
        <v>2442</v>
      </c>
      <c r="F1529" s="304" t="s">
        <v>2442</v>
      </c>
      <c r="G1529" s="305">
        <v>45</v>
      </c>
      <c r="H1529" s="306">
        <v>9</v>
      </c>
      <c r="I1529" s="306">
        <v>11</v>
      </c>
      <c r="J1529" s="306">
        <v>19</v>
      </c>
      <c r="K1529" s="306">
        <v>0</v>
      </c>
      <c r="L1529" s="306">
        <v>103</v>
      </c>
    </row>
    <row r="1530" spans="1:12">
      <c r="A1530" s="300" t="s">
        <v>3241</v>
      </c>
      <c r="B1530" s="301" t="s">
        <v>3233</v>
      </c>
      <c r="C1530" s="302" t="s">
        <v>3242</v>
      </c>
      <c r="D1530" s="302" t="s">
        <v>3243</v>
      </c>
      <c r="E1530" s="303" t="s">
        <v>2442</v>
      </c>
      <c r="F1530" s="304" t="s">
        <v>2442</v>
      </c>
      <c r="G1530" s="305">
        <v>45</v>
      </c>
      <c r="H1530" s="306">
        <v>9</v>
      </c>
      <c r="I1530" s="306">
        <v>11</v>
      </c>
      <c r="J1530" s="306">
        <v>19</v>
      </c>
      <c r="K1530" s="306">
        <v>0</v>
      </c>
      <c r="L1530" s="306">
        <v>106</v>
      </c>
    </row>
    <row r="1531" spans="1:12">
      <c r="A1531" s="300" t="s">
        <v>3244</v>
      </c>
      <c r="B1531" s="301" t="s">
        <v>3233</v>
      </c>
      <c r="C1531" s="302" t="s">
        <v>3245</v>
      </c>
      <c r="D1531" s="302" t="s">
        <v>3246</v>
      </c>
      <c r="E1531" s="303" t="s">
        <v>2442</v>
      </c>
      <c r="F1531" s="304" t="s">
        <v>2442</v>
      </c>
      <c r="G1531" s="305">
        <v>45</v>
      </c>
      <c r="H1531" s="306">
        <v>9</v>
      </c>
      <c r="I1531" s="306">
        <v>11</v>
      </c>
      <c r="J1531" s="306">
        <v>19</v>
      </c>
      <c r="K1531" s="306">
        <v>0</v>
      </c>
      <c r="L1531" s="306">
        <v>109</v>
      </c>
    </row>
    <row r="1532" spans="1:12">
      <c r="A1532" s="300" t="s">
        <v>3247</v>
      </c>
      <c r="B1532" s="301" t="s">
        <v>3233</v>
      </c>
      <c r="C1532" s="302" t="s">
        <v>3248</v>
      </c>
      <c r="D1532" s="302" t="s">
        <v>3249</v>
      </c>
      <c r="E1532" s="303" t="s">
        <v>2442</v>
      </c>
      <c r="F1532" s="304" t="s">
        <v>2442</v>
      </c>
      <c r="G1532" s="305">
        <v>48</v>
      </c>
      <c r="H1532" s="306">
        <v>11</v>
      </c>
      <c r="I1532" s="306">
        <v>12</v>
      </c>
      <c r="J1532" s="306">
        <v>21</v>
      </c>
      <c r="K1532" s="306">
        <v>0</v>
      </c>
      <c r="L1532" s="306">
        <v>121</v>
      </c>
    </row>
    <row r="1533" spans="1:12" ht="24">
      <c r="A1533" s="300" t="s">
        <v>3250</v>
      </c>
      <c r="B1533" s="301" t="s">
        <v>3233</v>
      </c>
      <c r="C1533" s="302" t="s">
        <v>3251</v>
      </c>
      <c r="D1533" s="302" t="s">
        <v>3252</v>
      </c>
      <c r="E1533" s="303" t="s">
        <v>2442</v>
      </c>
      <c r="F1533" s="304" t="s">
        <v>2442</v>
      </c>
      <c r="G1533" s="305">
        <v>48</v>
      </c>
      <c r="H1533" s="306">
        <v>11</v>
      </c>
      <c r="I1533" s="306">
        <v>12</v>
      </c>
      <c r="J1533" s="306">
        <v>21</v>
      </c>
      <c r="K1533" s="306">
        <v>0</v>
      </c>
      <c r="L1533" s="306">
        <v>141</v>
      </c>
    </row>
    <row r="1534" spans="1:12">
      <c r="A1534" s="300" t="s">
        <v>3253</v>
      </c>
      <c r="B1534" s="301" t="s">
        <v>3233</v>
      </c>
      <c r="C1534" s="302" t="s">
        <v>3254</v>
      </c>
      <c r="D1534" s="302" t="s">
        <v>3255</v>
      </c>
      <c r="E1534" s="303" t="s">
        <v>2442</v>
      </c>
      <c r="F1534" s="304" t="s">
        <v>2442</v>
      </c>
      <c r="G1534" s="305">
        <v>45</v>
      </c>
      <c r="H1534" s="306">
        <v>9</v>
      </c>
      <c r="I1534" s="306">
        <v>11</v>
      </c>
      <c r="J1534" s="306">
        <v>19</v>
      </c>
      <c r="K1534" s="306">
        <v>0</v>
      </c>
      <c r="L1534" s="306">
        <v>149</v>
      </c>
    </row>
    <row r="1535" spans="1:12">
      <c r="A1535" s="300" t="s">
        <v>3256</v>
      </c>
      <c r="B1535" s="301" t="s">
        <v>3233</v>
      </c>
      <c r="C1535" s="302" t="s">
        <v>3257</v>
      </c>
      <c r="D1535" s="302" t="s">
        <v>3258</v>
      </c>
      <c r="E1535" s="303" t="s">
        <v>2442</v>
      </c>
      <c r="F1535" s="304" t="s">
        <v>2442</v>
      </c>
      <c r="G1535" s="305">
        <v>45</v>
      </c>
      <c r="H1535" s="306">
        <v>9</v>
      </c>
      <c r="I1535" s="306">
        <v>11</v>
      </c>
      <c r="J1535" s="306">
        <v>19</v>
      </c>
      <c r="K1535" s="306">
        <v>0</v>
      </c>
      <c r="L1535" s="306">
        <v>129</v>
      </c>
    </row>
    <row r="1536" spans="1:12">
      <c r="A1536" s="300" t="s">
        <v>3259</v>
      </c>
      <c r="B1536" s="301" t="s">
        <v>3233</v>
      </c>
      <c r="C1536" s="302" t="s">
        <v>3260</v>
      </c>
      <c r="D1536" s="302" t="s">
        <v>3260</v>
      </c>
      <c r="E1536" s="303" t="s">
        <v>2442</v>
      </c>
      <c r="F1536" s="304" t="s">
        <v>2442</v>
      </c>
      <c r="G1536" s="305">
        <v>45</v>
      </c>
      <c r="H1536" s="306">
        <v>9</v>
      </c>
      <c r="I1536" s="306">
        <v>11</v>
      </c>
      <c r="J1536" s="306">
        <v>19</v>
      </c>
      <c r="K1536" s="306">
        <v>0</v>
      </c>
      <c r="L1536" s="306">
        <v>148</v>
      </c>
    </row>
    <row r="1537" spans="1:12" ht="24">
      <c r="A1537" s="300" t="s">
        <v>3261</v>
      </c>
      <c r="B1537" s="301" t="s">
        <v>3233</v>
      </c>
      <c r="C1537" s="302" t="s">
        <v>3262</v>
      </c>
      <c r="D1537" s="302" t="s">
        <v>3263</v>
      </c>
      <c r="E1537" s="303" t="s">
        <v>2442</v>
      </c>
      <c r="F1537" s="304" t="s">
        <v>2442</v>
      </c>
      <c r="G1537" s="305">
        <v>45</v>
      </c>
      <c r="H1537" s="306">
        <v>9</v>
      </c>
      <c r="I1537" s="306">
        <v>11</v>
      </c>
      <c r="J1537" s="306">
        <v>19</v>
      </c>
      <c r="K1537" s="306">
        <v>0</v>
      </c>
      <c r="L1537" s="306">
        <v>119</v>
      </c>
    </row>
    <row r="1538" spans="1:12">
      <c r="A1538" s="300" t="s">
        <v>3264</v>
      </c>
      <c r="B1538" s="301" t="s">
        <v>3233</v>
      </c>
      <c r="C1538" s="302" t="s">
        <v>3265</v>
      </c>
      <c r="D1538" s="302" t="s">
        <v>3266</v>
      </c>
      <c r="E1538" s="303" t="s">
        <v>2442</v>
      </c>
      <c r="F1538" s="304" t="s">
        <v>2442</v>
      </c>
      <c r="G1538" s="305">
        <v>48</v>
      </c>
      <c r="H1538" s="306">
        <v>11</v>
      </c>
      <c r="I1538" s="306">
        <v>12</v>
      </c>
      <c r="J1538" s="306">
        <v>21</v>
      </c>
      <c r="K1538" s="306">
        <v>0</v>
      </c>
      <c r="L1538" s="306">
        <v>109</v>
      </c>
    </row>
    <row r="1539" spans="1:12">
      <c r="A1539" s="300" t="s">
        <v>3267</v>
      </c>
      <c r="B1539" s="301" t="s">
        <v>3268</v>
      </c>
      <c r="C1539" s="302" t="s">
        <v>3269</v>
      </c>
      <c r="D1539" s="302" t="s">
        <v>3270</v>
      </c>
      <c r="E1539" s="303" t="s">
        <v>2442</v>
      </c>
      <c r="F1539" s="304" t="s">
        <v>2442</v>
      </c>
      <c r="G1539" s="305">
        <v>41</v>
      </c>
      <c r="H1539" s="306">
        <v>9</v>
      </c>
      <c r="I1539" s="306">
        <v>9</v>
      </c>
      <c r="J1539" s="306">
        <v>18</v>
      </c>
      <c r="K1539" s="306">
        <v>0</v>
      </c>
      <c r="L1539" s="306">
        <v>125</v>
      </c>
    </row>
    <row r="1540" spans="1:12">
      <c r="A1540" s="300" t="s">
        <v>3271</v>
      </c>
      <c r="B1540" s="301" t="s">
        <v>3268</v>
      </c>
      <c r="C1540" s="302" t="s">
        <v>3272</v>
      </c>
      <c r="D1540" s="302" t="s">
        <v>3273</v>
      </c>
      <c r="E1540" s="303" t="s">
        <v>2442</v>
      </c>
      <c r="F1540" s="304" t="s">
        <v>2442</v>
      </c>
      <c r="G1540" s="305">
        <v>45</v>
      </c>
      <c r="H1540" s="306">
        <v>9</v>
      </c>
      <c r="I1540" s="306">
        <v>11</v>
      </c>
      <c r="J1540" s="306">
        <v>19</v>
      </c>
      <c r="K1540" s="306">
        <v>0</v>
      </c>
      <c r="L1540" s="306">
        <v>94</v>
      </c>
    </row>
    <row r="1541" spans="1:12">
      <c r="A1541" s="300" t="s">
        <v>3274</v>
      </c>
      <c r="B1541" s="301" t="s">
        <v>3268</v>
      </c>
      <c r="C1541" s="302" t="s">
        <v>3275</v>
      </c>
      <c r="D1541" s="302" t="s">
        <v>3275</v>
      </c>
      <c r="E1541" s="303" t="s">
        <v>2446</v>
      </c>
      <c r="F1541" s="304" t="s">
        <v>2459</v>
      </c>
      <c r="G1541" s="305">
        <v>48</v>
      </c>
      <c r="H1541" s="306">
        <v>11</v>
      </c>
      <c r="I1541" s="306">
        <v>12</v>
      </c>
      <c r="J1541" s="306">
        <v>21</v>
      </c>
      <c r="K1541" s="306">
        <v>0</v>
      </c>
      <c r="L1541" s="306">
        <v>119</v>
      </c>
    </row>
    <row r="1542" spans="1:12">
      <c r="A1542" s="300" t="s">
        <v>3276</v>
      </c>
      <c r="B1542" s="301" t="s">
        <v>3268</v>
      </c>
      <c r="C1542" s="302" t="s">
        <v>3275</v>
      </c>
      <c r="D1542" s="302" t="s">
        <v>3275</v>
      </c>
      <c r="E1542" s="303" t="s">
        <v>2461</v>
      </c>
      <c r="F1542" s="304" t="s">
        <v>2447</v>
      </c>
      <c r="G1542" s="305">
        <v>48</v>
      </c>
      <c r="H1542" s="306">
        <v>11</v>
      </c>
      <c r="I1542" s="306">
        <v>12</v>
      </c>
      <c r="J1542" s="306">
        <v>21</v>
      </c>
      <c r="K1542" s="306">
        <v>0</v>
      </c>
      <c r="L1542" s="306">
        <v>97</v>
      </c>
    </row>
    <row r="1543" spans="1:12">
      <c r="A1543" s="300" t="s">
        <v>3277</v>
      </c>
      <c r="B1543" s="301" t="s">
        <v>3268</v>
      </c>
      <c r="C1543" s="302" t="s">
        <v>3275</v>
      </c>
      <c r="D1543" s="302" t="s">
        <v>3275</v>
      </c>
      <c r="E1543" s="303" t="s">
        <v>2449</v>
      </c>
      <c r="F1543" s="304" t="s">
        <v>2456</v>
      </c>
      <c r="G1543" s="305">
        <v>48</v>
      </c>
      <c r="H1543" s="306">
        <v>11</v>
      </c>
      <c r="I1543" s="306">
        <v>12</v>
      </c>
      <c r="J1543" s="306">
        <v>21</v>
      </c>
      <c r="K1543" s="306">
        <v>0</v>
      </c>
      <c r="L1543" s="306">
        <v>119</v>
      </c>
    </row>
    <row r="1544" spans="1:12">
      <c r="A1544" s="300" t="s">
        <v>3278</v>
      </c>
      <c r="B1544" s="301" t="s">
        <v>3268</v>
      </c>
      <c r="C1544" s="302" t="s">
        <v>3279</v>
      </c>
      <c r="D1544" s="302" t="s">
        <v>3279</v>
      </c>
      <c r="E1544" s="303" t="s">
        <v>2442</v>
      </c>
      <c r="F1544" s="304" t="s">
        <v>2442</v>
      </c>
      <c r="G1544" s="305">
        <v>52</v>
      </c>
      <c r="H1544" s="306">
        <v>12</v>
      </c>
      <c r="I1544" s="306">
        <v>12</v>
      </c>
      <c r="J1544" s="306">
        <v>23</v>
      </c>
      <c r="K1544" s="306">
        <v>0</v>
      </c>
      <c r="L1544" s="306">
        <v>101</v>
      </c>
    </row>
    <row r="1545" spans="1:12" ht="24">
      <c r="A1545" s="300" t="s">
        <v>3280</v>
      </c>
      <c r="B1545" s="301" t="s">
        <v>3281</v>
      </c>
      <c r="C1545" s="302" t="s">
        <v>3282</v>
      </c>
      <c r="D1545" s="302" t="s">
        <v>3283</v>
      </c>
      <c r="E1545" s="303" t="s">
        <v>2446</v>
      </c>
      <c r="F1545" s="304" t="s">
        <v>2538</v>
      </c>
      <c r="G1545" s="305">
        <v>48</v>
      </c>
      <c r="H1545" s="306">
        <v>11</v>
      </c>
      <c r="I1545" s="306">
        <v>12</v>
      </c>
      <c r="J1545" s="306">
        <v>21</v>
      </c>
      <c r="K1545" s="306">
        <v>0</v>
      </c>
      <c r="L1545" s="306">
        <v>105</v>
      </c>
    </row>
    <row r="1546" spans="1:12" ht="24">
      <c r="A1546" s="300" t="s">
        <v>3284</v>
      </c>
      <c r="B1546" s="301" t="s">
        <v>3281</v>
      </c>
      <c r="C1546" s="302" t="s">
        <v>3282</v>
      </c>
      <c r="D1546" s="302" t="s">
        <v>3283</v>
      </c>
      <c r="E1546" s="303" t="s">
        <v>2540</v>
      </c>
      <c r="F1546" s="304" t="s">
        <v>2494</v>
      </c>
      <c r="G1546" s="305">
        <v>48</v>
      </c>
      <c r="H1546" s="306">
        <v>11</v>
      </c>
      <c r="I1546" s="306">
        <v>12</v>
      </c>
      <c r="J1546" s="306">
        <v>21</v>
      </c>
      <c r="K1546" s="306">
        <v>0</v>
      </c>
      <c r="L1546" s="306">
        <v>135</v>
      </c>
    </row>
    <row r="1547" spans="1:12" ht="24">
      <c r="A1547" s="300" t="s">
        <v>3285</v>
      </c>
      <c r="B1547" s="301" t="s">
        <v>3281</v>
      </c>
      <c r="C1547" s="302" t="s">
        <v>3282</v>
      </c>
      <c r="D1547" s="302" t="s">
        <v>3283</v>
      </c>
      <c r="E1547" s="303" t="s">
        <v>2496</v>
      </c>
      <c r="F1547" s="304" t="s">
        <v>2456</v>
      </c>
      <c r="G1547" s="305">
        <v>48</v>
      </c>
      <c r="H1547" s="306">
        <v>11</v>
      </c>
      <c r="I1547" s="306">
        <v>12</v>
      </c>
      <c r="J1547" s="306">
        <v>21</v>
      </c>
      <c r="K1547" s="306">
        <v>0</v>
      </c>
      <c r="L1547" s="306">
        <v>105</v>
      </c>
    </row>
    <row r="1548" spans="1:12">
      <c r="A1548" s="300" t="s">
        <v>3286</v>
      </c>
      <c r="B1548" s="301" t="s">
        <v>3281</v>
      </c>
      <c r="C1548" s="302" t="s">
        <v>3287</v>
      </c>
      <c r="D1548" s="302" t="s">
        <v>3288</v>
      </c>
      <c r="E1548" s="303" t="s">
        <v>2446</v>
      </c>
      <c r="F1548" s="304" t="s">
        <v>2459</v>
      </c>
      <c r="G1548" s="305">
        <v>48</v>
      </c>
      <c r="H1548" s="306">
        <v>11</v>
      </c>
      <c r="I1548" s="306">
        <v>12</v>
      </c>
      <c r="J1548" s="306">
        <v>21</v>
      </c>
      <c r="K1548" s="306">
        <v>0</v>
      </c>
      <c r="L1548" s="306">
        <v>106</v>
      </c>
    </row>
    <row r="1549" spans="1:12">
      <c r="A1549" s="300" t="s">
        <v>3289</v>
      </c>
      <c r="B1549" s="301" t="s">
        <v>3281</v>
      </c>
      <c r="C1549" s="302" t="s">
        <v>3287</v>
      </c>
      <c r="D1549" s="302" t="s">
        <v>3288</v>
      </c>
      <c r="E1549" s="303" t="s">
        <v>2461</v>
      </c>
      <c r="F1549" s="304" t="s">
        <v>2490</v>
      </c>
      <c r="G1549" s="305">
        <v>48</v>
      </c>
      <c r="H1549" s="306">
        <v>11</v>
      </c>
      <c r="I1549" s="306">
        <v>12</v>
      </c>
      <c r="J1549" s="306">
        <v>21</v>
      </c>
      <c r="K1549" s="306">
        <v>0</v>
      </c>
      <c r="L1549" s="306">
        <v>134</v>
      </c>
    </row>
    <row r="1550" spans="1:12">
      <c r="A1550" s="300" t="s">
        <v>3290</v>
      </c>
      <c r="B1550" s="301" t="s">
        <v>3281</v>
      </c>
      <c r="C1550" s="302" t="s">
        <v>3287</v>
      </c>
      <c r="D1550" s="302" t="s">
        <v>3288</v>
      </c>
      <c r="E1550" s="303" t="s">
        <v>2492</v>
      </c>
      <c r="F1550" s="304" t="s">
        <v>2456</v>
      </c>
      <c r="G1550" s="305">
        <v>48</v>
      </c>
      <c r="H1550" s="306">
        <v>11</v>
      </c>
      <c r="I1550" s="306">
        <v>12</v>
      </c>
      <c r="J1550" s="306">
        <v>21</v>
      </c>
      <c r="K1550" s="306">
        <v>0</v>
      </c>
      <c r="L1550" s="306">
        <v>106</v>
      </c>
    </row>
    <row r="1551" spans="1:12">
      <c r="A1551" s="300" t="s">
        <v>3291</v>
      </c>
      <c r="B1551" s="301" t="s">
        <v>3292</v>
      </c>
      <c r="C1551" s="302" t="s">
        <v>3293</v>
      </c>
      <c r="D1551" s="302" t="s">
        <v>3293</v>
      </c>
      <c r="E1551" s="303" t="s">
        <v>2442</v>
      </c>
      <c r="F1551" s="304" t="s">
        <v>2442</v>
      </c>
      <c r="G1551" s="305">
        <v>45</v>
      </c>
      <c r="H1551" s="306">
        <v>9</v>
      </c>
      <c r="I1551" s="306">
        <v>11</v>
      </c>
      <c r="J1551" s="306">
        <v>19</v>
      </c>
      <c r="K1551" s="306">
        <v>0</v>
      </c>
      <c r="L1551" s="306">
        <v>115</v>
      </c>
    </row>
    <row r="1552" spans="1:12">
      <c r="A1552" s="300" t="s">
        <v>3294</v>
      </c>
      <c r="B1552" s="301" t="s">
        <v>3292</v>
      </c>
      <c r="C1552" s="302" t="s">
        <v>3295</v>
      </c>
      <c r="D1552" s="302" t="s">
        <v>3296</v>
      </c>
      <c r="E1552" s="303" t="s">
        <v>2442</v>
      </c>
      <c r="F1552" s="304" t="s">
        <v>2442</v>
      </c>
      <c r="G1552" s="305">
        <v>45</v>
      </c>
      <c r="H1552" s="306">
        <v>9</v>
      </c>
      <c r="I1552" s="306">
        <v>11</v>
      </c>
      <c r="J1552" s="306">
        <v>19</v>
      </c>
      <c r="K1552" s="306">
        <v>0</v>
      </c>
      <c r="L1552" s="306">
        <v>95</v>
      </c>
    </row>
    <row r="1553" spans="1:12">
      <c r="A1553" s="300" t="s">
        <v>3297</v>
      </c>
      <c r="B1553" s="301" t="s">
        <v>3292</v>
      </c>
      <c r="C1553" s="302" t="s">
        <v>3298</v>
      </c>
      <c r="D1553" s="302" t="s">
        <v>3299</v>
      </c>
      <c r="E1553" s="303" t="s">
        <v>2442</v>
      </c>
      <c r="F1553" s="304" t="s">
        <v>2442</v>
      </c>
      <c r="G1553" s="305">
        <v>48</v>
      </c>
      <c r="H1553" s="306">
        <v>11</v>
      </c>
      <c r="I1553" s="306">
        <v>12</v>
      </c>
      <c r="J1553" s="306">
        <v>21</v>
      </c>
      <c r="K1553" s="306">
        <v>0</v>
      </c>
      <c r="L1553" s="306">
        <v>104</v>
      </c>
    </row>
    <row r="1554" spans="1:12" ht="24">
      <c r="A1554" s="300" t="s">
        <v>3300</v>
      </c>
      <c r="B1554" s="301" t="s">
        <v>3292</v>
      </c>
      <c r="C1554" s="302" t="s">
        <v>3301</v>
      </c>
      <c r="D1554" s="302" t="s">
        <v>183</v>
      </c>
      <c r="E1554" s="303" t="s">
        <v>2442</v>
      </c>
      <c r="F1554" s="304" t="s">
        <v>2442</v>
      </c>
      <c r="G1554" s="305">
        <v>52</v>
      </c>
      <c r="H1554" s="306">
        <v>12</v>
      </c>
      <c r="I1554" s="306">
        <v>12</v>
      </c>
      <c r="J1554" s="306">
        <v>23</v>
      </c>
      <c r="K1554" s="306">
        <v>0</v>
      </c>
      <c r="L1554" s="306">
        <v>152</v>
      </c>
    </row>
    <row r="1555" spans="1:12">
      <c r="A1555" s="300" t="s">
        <v>3302</v>
      </c>
      <c r="B1555" s="301" t="s">
        <v>3292</v>
      </c>
      <c r="C1555" s="302" t="s">
        <v>3303</v>
      </c>
      <c r="D1555" s="302" t="s">
        <v>3304</v>
      </c>
      <c r="E1555" s="303" t="s">
        <v>2446</v>
      </c>
      <c r="F1555" s="304" t="s">
        <v>2538</v>
      </c>
      <c r="G1555" s="305">
        <v>48</v>
      </c>
      <c r="H1555" s="306">
        <v>11</v>
      </c>
      <c r="I1555" s="306">
        <v>12</v>
      </c>
      <c r="J1555" s="306">
        <v>21</v>
      </c>
      <c r="K1555" s="306">
        <v>0</v>
      </c>
      <c r="L1555" s="306">
        <v>102</v>
      </c>
    </row>
    <row r="1556" spans="1:12">
      <c r="A1556" s="300" t="s">
        <v>3305</v>
      </c>
      <c r="B1556" s="301" t="s">
        <v>3292</v>
      </c>
      <c r="C1556" s="302" t="s">
        <v>3303</v>
      </c>
      <c r="D1556" s="302" t="s">
        <v>3304</v>
      </c>
      <c r="E1556" s="307" t="s">
        <v>2540</v>
      </c>
      <c r="F1556" s="308" t="s">
        <v>2494</v>
      </c>
      <c r="G1556" s="305">
        <v>48</v>
      </c>
      <c r="H1556" s="306">
        <v>11</v>
      </c>
      <c r="I1556" s="306">
        <v>12</v>
      </c>
      <c r="J1556" s="306">
        <v>21</v>
      </c>
      <c r="K1556" s="306">
        <v>0</v>
      </c>
      <c r="L1556" s="306">
        <v>167</v>
      </c>
    </row>
    <row r="1557" spans="1:12">
      <c r="A1557" s="300" t="s">
        <v>3306</v>
      </c>
      <c r="B1557" s="301" t="s">
        <v>3292</v>
      </c>
      <c r="C1557" s="302" t="s">
        <v>3303</v>
      </c>
      <c r="D1557" s="302" t="s">
        <v>3304</v>
      </c>
      <c r="E1557" s="303" t="s">
        <v>2496</v>
      </c>
      <c r="F1557" s="304" t="s">
        <v>2456</v>
      </c>
      <c r="G1557" s="305">
        <v>48</v>
      </c>
      <c r="H1557" s="306">
        <v>11</v>
      </c>
      <c r="I1557" s="306">
        <v>12</v>
      </c>
      <c r="J1557" s="306">
        <v>21</v>
      </c>
      <c r="K1557" s="306">
        <v>0</v>
      </c>
      <c r="L1557" s="306">
        <v>102</v>
      </c>
    </row>
    <row r="1558" spans="1:12">
      <c r="A1558" s="300" t="s">
        <v>3307</v>
      </c>
      <c r="B1558" s="301" t="s">
        <v>3292</v>
      </c>
      <c r="C1558" s="302" t="s">
        <v>3308</v>
      </c>
      <c r="D1558" s="302" t="s">
        <v>3309</v>
      </c>
      <c r="E1558" s="303" t="s">
        <v>2442</v>
      </c>
      <c r="F1558" s="304" t="s">
        <v>2442</v>
      </c>
      <c r="G1558" s="305">
        <v>45</v>
      </c>
      <c r="H1558" s="306">
        <v>9</v>
      </c>
      <c r="I1558" s="306">
        <v>11</v>
      </c>
      <c r="J1558" s="306">
        <v>19</v>
      </c>
      <c r="K1558" s="306">
        <v>0</v>
      </c>
      <c r="L1558" s="306">
        <v>122</v>
      </c>
    </row>
    <row r="1559" spans="1:12">
      <c r="A1559" s="300" t="s">
        <v>3310</v>
      </c>
      <c r="B1559" s="301" t="s">
        <v>3292</v>
      </c>
      <c r="C1559" s="302" t="s">
        <v>610</v>
      </c>
      <c r="D1559" s="302" t="s">
        <v>3311</v>
      </c>
      <c r="E1559" s="303" t="s">
        <v>2442</v>
      </c>
      <c r="F1559" s="304" t="s">
        <v>2442</v>
      </c>
      <c r="G1559" s="305">
        <v>52</v>
      </c>
      <c r="H1559" s="306">
        <v>12</v>
      </c>
      <c r="I1559" s="306">
        <v>12</v>
      </c>
      <c r="J1559" s="306">
        <v>23</v>
      </c>
      <c r="K1559" s="306">
        <v>0</v>
      </c>
      <c r="L1559" s="306">
        <v>119</v>
      </c>
    </row>
    <row r="1560" spans="1:12">
      <c r="A1560" s="300" t="s">
        <v>3312</v>
      </c>
      <c r="B1560" s="301" t="s">
        <v>3292</v>
      </c>
      <c r="C1560" s="302" t="s">
        <v>3313</v>
      </c>
      <c r="D1560" s="302" t="s">
        <v>2955</v>
      </c>
      <c r="E1560" s="303" t="s">
        <v>2446</v>
      </c>
      <c r="F1560" s="304" t="s">
        <v>2601</v>
      </c>
      <c r="G1560" s="305">
        <v>56</v>
      </c>
      <c r="H1560" s="306">
        <v>12</v>
      </c>
      <c r="I1560" s="306">
        <v>13</v>
      </c>
      <c r="J1560" s="306">
        <v>25</v>
      </c>
      <c r="K1560" s="306">
        <v>0</v>
      </c>
      <c r="L1560" s="306">
        <v>126</v>
      </c>
    </row>
    <row r="1561" spans="1:12">
      <c r="A1561" s="300" t="s">
        <v>3314</v>
      </c>
      <c r="B1561" s="301" t="s">
        <v>3292</v>
      </c>
      <c r="C1561" s="302" t="s">
        <v>3313</v>
      </c>
      <c r="D1561" s="302" t="s">
        <v>2955</v>
      </c>
      <c r="E1561" s="303" t="s">
        <v>2603</v>
      </c>
      <c r="F1561" s="304" t="s">
        <v>2447</v>
      </c>
      <c r="G1561" s="305">
        <v>56</v>
      </c>
      <c r="H1561" s="306">
        <v>12</v>
      </c>
      <c r="I1561" s="306">
        <v>13</v>
      </c>
      <c r="J1561" s="306">
        <v>25</v>
      </c>
      <c r="K1561" s="306">
        <v>0</v>
      </c>
      <c r="L1561" s="306">
        <v>139</v>
      </c>
    </row>
    <row r="1562" spans="1:12">
      <c r="A1562" s="300" t="s">
        <v>3315</v>
      </c>
      <c r="B1562" s="301" t="s">
        <v>3292</v>
      </c>
      <c r="C1562" s="302" t="s">
        <v>3313</v>
      </c>
      <c r="D1562" s="302" t="s">
        <v>2955</v>
      </c>
      <c r="E1562" s="303" t="s">
        <v>2449</v>
      </c>
      <c r="F1562" s="304" t="s">
        <v>2538</v>
      </c>
      <c r="G1562" s="305">
        <v>56</v>
      </c>
      <c r="H1562" s="306">
        <v>12</v>
      </c>
      <c r="I1562" s="306">
        <v>13</v>
      </c>
      <c r="J1562" s="306">
        <v>25</v>
      </c>
      <c r="K1562" s="306">
        <v>0</v>
      </c>
      <c r="L1562" s="306">
        <v>112</v>
      </c>
    </row>
    <row r="1563" spans="1:12">
      <c r="A1563" s="300" t="s">
        <v>3316</v>
      </c>
      <c r="B1563" s="301" t="s">
        <v>3292</v>
      </c>
      <c r="C1563" s="302" t="s">
        <v>3313</v>
      </c>
      <c r="D1563" s="302" t="s">
        <v>2955</v>
      </c>
      <c r="E1563" s="303" t="s">
        <v>2540</v>
      </c>
      <c r="F1563" s="304" t="s">
        <v>2494</v>
      </c>
      <c r="G1563" s="305">
        <v>56</v>
      </c>
      <c r="H1563" s="306">
        <v>12</v>
      </c>
      <c r="I1563" s="306">
        <v>13</v>
      </c>
      <c r="J1563" s="306">
        <v>25</v>
      </c>
      <c r="K1563" s="306">
        <v>0</v>
      </c>
      <c r="L1563" s="306">
        <v>179</v>
      </c>
    </row>
    <row r="1564" spans="1:12">
      <c r="A1564" s="300" t="s">
        <v>2403</v>
      </c>
      <c r="B1564" s="301" t="s">
        <v>3292</v>
      </c>
      <c r="C1564" s="302" t="s">
        <v>3313</v>
      </c>
      <c r="D1564" s="302" t="s">
        <v>2955</v>
      </c>
      <c r="E1564" s="303" t="s">
        <v>2496</v>
      </c>
      <c r="F1564" s="304" t="s">
        <v>2456</v>
      </c>
      <c r="G1564" s="305">
        <v>56</v>
      </c>
      <c r="H1564" s="306">
        <v>12</v>
      </c>
      <c r="I1564" s="306">
        <v>13</v>
      </c>
      <c r="J1564" s="306">
        <v>25</v>
      </c>
      <c r="K1564" s="306">
        <v>0</v>
      </c>
      <c r="L1564" s="306">
        <v>126</v>
      </c>
    </row>
    <row r="1565" spans="1:12" ht="24">
      <c r="A1565" s="300" t="s">
        <v>2404</v>
      </c>
      <c r="B1565" s="301" t="s">
        <v>3292</v>
      </c>
      <c r="C1565" s="302" t="s">
        <v>1260</v>
      </c>
      <c r="D1565" s="302" t="s">
        <v>3317</v>
      </c>
      <c r="E1565" s="303" t="s">
        <v>2446</v>
      </c>
      <c r="F1565" s="304" t="s">
        <v>2459</v>
      </c>
      <c r="G1565" s="305">
        <v>56</v>
      </c>
      <c r="H1565" s="306">
        <v>12</v>
      </c>
      <c r="I1565" s="306">
        <v>13</v>
      </c>
      <c r="J1565" s="306">
        <v>25</v>
      </c>
      <c r="K1565" s="306">
        <v>0</v>
      </c>
      <c r="L1565" s="306">
        <v>291</v>
      </c>
    </row>
    <row r="1566" spans="1:12" ht="24">
      <c r="A1566" s="300" t="s">
        <v>2405</v>
      </c>
      <c r="B1566" s="301" t="s">
        <v>3292</v>
      </c>
      <c r="C1566" s="302" t="s">
        <v>1260</v>
      </c>
      <c r="D1566" s="302" t="s">
        <v>3317</v>
      </c>
      <c r="E1566" s="303" t="s">
        <v>2461</v>
      </c>
      <c r="F1566" s="304" t="s">
        <v>2447</v>
      </c>
      <c r="G1566" s="305">
        <v>56</v>
      </c>
      <c r="H1566" s="306">
        <v>12</v>
      </c>
      <c r="I1566" s="306">
        <v>13</v>
      </c>
      <c r="J1566" s="306">
        <v>25</v>
      </c>
      <c r="K1566" s="306">
        <v>0</v>
      </c>
      <c r="L1566" s="306">
        <v>164</v>
      </c>
    </row>
    <row r="1567" spans="1:12" ht="24">
      <c r="A1567" s="300" t="s">
        <v>2406</v>
      </c>
      <c r="B1567" s="301" t="s">
        <v>3292</v>
      </c>
      <c r="C1567" s="302" t="s">
        <v>1260</v>
      </c>
      <c r="D1567" s="302" t="s">
        <v>3317</v>
      </c>
      <c r="E1567" s="303" t="s">
        <v>2449</v>
      </c>
      <c r="F1567" s="304" t="s">
        <v>2538</v>
      </c>
      <c r="G1567" s="305">
        <v>56</v>
      </c>
      <c r="H1567" s="306">
        <v>12</v>
      </c>
      <c r="I1567" s="306">
        <v>13</v>
      </c>
      <c r="J1567" s="306">
        <v>25</v>
      </c>
      <c r="K1567" s="306">
        <v>0</v>
      </c>
      <c r="L1567" s="306">
        <v>253</v>
      </c>
    </row>
    <row r="1568" spans="1:12" ht="24">
      <c r="A1568" s="300" t="s">
        <v>2407</v>
      </c>
      <c r="B1568" s="301" t="s">
        <v>3292</v>
      </c>
      <c r="C1568" s="302" t="s">
        <v>1260</v>
      </c>
      <c r="D1568" s="302" t="s">
        <v>3317</v>
      </c>
      <c r="E1568" s="303" t="s">
        <v>2540</v>
      </c>
      <c r="F1568" s="304" t="s">
        <v>2494</v>
      </c>
      <c r="G1568" s="305">
        <v>56</v>
      </c>
      <c r="H1568" s="306">
        <v>12</v>
      </c>
      <c r="I1568" s="306">
        <v>13</v>
      </c>
      <c r="J1568" s="306">
        <v>25</v>
      </c>
      <c r="K1568" s="306">
        <v>0</v>
      </c>
      <c r="L1568" s="306">
        <v>230</v>
      </c>
    </row>
    <row r="1569" spans="1:12" ht="24">
      <c r="A1569" s="300" t="s">
        <v>3318</v>
      </c>
      <c r="B1569" s="301" t="s">
        <v>3292</v>
      </c>
      <c r="C1569" s="302" t="s">
        <v>1260</v>
      </c>
      <c r="D1569" s="302" t="s">
        <v>3317</v>
      </c>
      <c r="E1569" s="303" t="s">
        <v>2496</v>
      </c>
      <c r="F1569" s="304" t="s">
        <v>2456</v>
      </c>
      <c r="G1569" s="305">
        <v>56</v>
      </c>
      <c r="H1569" s="306">
        <v>12</v>
      </c>
      <c r="I1569" s="306">
        <v>13</v>
      </c>
      <c r="J1569" s="306">
        <v>25</v>
      </c>
      <c r="K1569" s="306">
        <v>0</v>
      </c>
      <c r="L1569" s="306">
        <v>291</v>
      </c>
    </row>
    <row r="1570" spans="1:12">
      <c r="A1570" s="300" t="s">
        <v>3319</v>
      </c>
      <c r="B1570" s="301" t="s">
        <v>3292</v>
      </c>
      <c r="C1570" s="302" t="s">
        <v>3320</v>
      </c>
      <c r="D1570" s="302" t="s">
        <v>3321</v>
      </c>
      <c r="E1570" s="303" t="s">
        <v>2446</v>
      </c>
      <c r="F1570" s="304" t="s">
        <v>2538</v>
      </c>
      <c r="G1570" s="305">
        <v>45</v>
      </c>
      <c r="H1570" s="306">
        <v>9</v>
      </c>
      <c r="I1570" s="306">
        <v>11</v>
      </c>
      <c r="J1570" s="306">
        <v>19</v>
      </c>
      <c r="K1570" s="306">
        <v>0</v>
      </c>
      <c r="L1570" s="306">
        <v>93</v>
      </c>
    </row>
    <row r="1571" spans="1:12">
      <c r="A1571" s="300" t="s">
        <v>3322</v>
      </c>
      <c r="B1571" s="301" t="s">
        <v>3292</v>
      </c>
      <c r="C1571" s="302" t="s">
        <v>3320</v>
      </c>
      <c r="D1571" s="302" t="s">
        <v>3321</v>
      </c>
      <c r="E1571" s="303" t="s">
        <v>2540</v>
      </c>
      <c r="F1571" s="304" t="s">
        <v>2494</v>
      </c>
      <c r="G1571" s="305">
        <v>45</v>
      </c>
      <c r="H1571" s="306">
        <v>9</v>
      </c>
      <c r="I1571" s="306">
        <v>11</v>
      </c>
      <c r="J1571" s="306">
        <v>19</v>
      </c>
      <c r="K1571" s="306">
        <v>0</v>
      </c>
      <c r="L1571" s="306">
        <v>125</v>
      </c>
    </row>
    <row r="1572" spans="1:12">
      <c r="A1572" s="300" t="s">
        <v>3323</v>
      </c>
      <c r="B1572" s="301" t="s">
        <v>3292</v>
      </c>
      <c r="C1572" s="302" t="s">
        <v>3320</v>
      </c>
      <c r="D1572" s="302" t="s">
        <v>3321</v>
      </c>
      <c r="E1572" s="303" t="s">
        <v>2496</v>
      </c>
      <c r="F1572" s="304" t="s">
        <v>2456</v>
      </c>
      <c r="G1572" s="305">
        <v>45</v>
      </c>
      <c r="H1572" s="306">
        <v>9</v>
      </c>
      <c r="I1572" s="306">
        <v>11</v>
      </c>
      <c r="J1572" s="306">
        <v>19</v>
      </c>
      <c r="K1572" s="306">
        <v>0</v>
      </c>
      <c r="L1572" s="306">
        <v>93</v>
      </c>
    </row>
    <row r="1573" spans="1:12">
      <c r="A1573" s="300" t="s">
        <v>3324</v>
      </c>
      <c r="B1573" s="301" t="s">
        <v>3292</v>
      </c>
      <c r="C1573" s="302" t="s">
        <v>3325</v>
      </c>
      <c r="D1573" s="302" t="s">
        <v>3326</v>
      </c>
      <c r="E1573" s="303" t="s">
        <v>2442</v>
      </c>
      <c r="F1573" s="304" t="s">
        <v>2442</v>
      </c>
      <c r="G1573" s="305">
        <v>48</v>
      </c>
      <c r="H1573" s="306">
        <v>11</v>
      </c>
      <c r="I1573" s="306">
        <v>12</v>
      </c>
      <c r="J1573" s="306">
        <v>21</v>
      </c>
      <c r="K1573" s="306">
        <v>0</v>
      </c>
      <c r="L1573" s="306">
        <v>118</v>
      </c>
    </row>
    <row r="1574" spans="1:12">
      <c r="A1574" s="300" t="s">
        <v>3327</v>
      </c>
      <c r="B1574" s="301" t="s">
        <v>3292</v>
      </c>
      <c r="C1574" s="302" t="s">
        <v>3328</v>
      </c>
      <c r="D1574" s="302" t="s">
        <v>3329</v>
      </c>
      <c r="E1574" s="303" t="s">
        <v>2442</v>
      </c>
      <c r="F1574" s="304" t="s">
        <v>2442</v>
      </c>
      <c r="G1574" s="305">
        <v>48</v>
      </c>
      <c r="H1574" s="306">
        <v>11</v>
      </c>
      <c r="I1574" s="306">
        <v>12</v>
      </c>
      <c r="J1574" s="306">
        <v>21</v>
      </c>
      <c r="K1574" s="306">
        <v>0</v>
      </c>
      <c r="L1574" s="306">
        <v>111</v>
      </c>
    </row>
    <row r="1575" spans="1:12" ht="24">
      <c r="A1575" s="300" t="s">
        <v>3330</v>
      </c>
      <c r="B1575" s="301" t="s">
        <v>3292</v>
      </c>
      <c r="C1575" s="302" t="s">
        <v>3331</v>
      </c>
      <c r="D1575" s="302" t="s">
        <v>3332</v>
      </c>
      <c r="E1575" s="303" t="s">
        <v>2442</v>
      </c>
      <c r="F1575" s="304" t="s">
        <v>2442</v>
      </c>
      <c r="G1575" s="305">
        <v>48</v>
      </c>
      <c r="H1575" s="306">
        <v>11</v>
      </c>
      <c r="I1575" s="306">
        <v>12</v>
      </c>
      <c r="J1575" s="306">
        <v>21</v>
      </c>
      <c r="K1575" s="306">
        <v>0</v>
      </c>
      <c r="L1575" s="306">
        <v>134</v>
      </c>
    </row>
    <row r="1576" spans="1:12">
      <c r="A1576" s="300" t="s">
        <v>3333</v>
      </c>
      <c r="B1576" s="301" t="s">
        <v>3292</v>
      </c>
      <c r="C1576" s="302" t="s">
        <v>3125</v>
      </c>
      <c r="D1576" s="302" t="s">
        <v>2782</v>
      </c>
      <c r="E1576" s="303" t="s">
        <v>2442</v>
      </c>
      <c r="F1576" s="304" t="s">
        <v>2442</v>
      </c>
      <c r="G1576" s="305">
        <v>45</v>
      </c>
      <c r="H1576" s="306">
        <v>9</v>
      </c>
      <c r="I1576" s="306">
        <v>11</v>
      </c>
      <c r="J1576" s="306">
        <v>19</v>
      </c>
      <c r="K1576" s="306">
        <v>0</v>
      </c>
      <c r="L1576" s="306">
        <v>106</v>
      </c>
    </row>
    <row r="1577" spans="1:12" ht="24">
      <c r="A1577" s="300" t="s">
        <v>3334</v>
      </c>
      <c r="B1577" s="301" t="s">
        <v>3292</v>
      </c>
      <c r="C1577" s="302" t="s">
        <v>3335</v>
      </c>
      <c r="D1577" s="302" t="s">
        <v>3336</v>
      </c>
      <c r="E1577" s="303" t="s">
        <v>2446</v>
      </c>
      <c r="F1577" s="304" t="s">
        <v>2538</v>
      </c>
      <c r="G1577" s="305">
        <v>48</v>
      </c>
      <c r="H1577" s="306">
        <v>11</v>
      </c>
      <c r="I1577" s="306">
        <v>12</v>
      </c>
      <c r="J1577" s="306">
        <v>21</v>
      </c>
      <c r="K1577" s="306">
        <v>0</v>
      </c>
      <c r="L1577" s="306">
        <v>124</v>
      </c>
    </row>
    <row r="1578" spans="1:12" ht="24">
      <c r="A1578" s="300" t="s">
        <v>3337</v>
      </c>
      <c r="B1578" s="301" t="s">
        <v>3292</v>
      </c>
      <c r="C1578" s="302" t="s">
        <v>3335</v>
      </c>
      <c r="D1578" s="302" t="s">
        <v>3336</v>
      </c>
      <c r="E1578" s="303" t="s">
        <v>2540</v>
      </c>
      <c r="F1578" s="304" t="s">
        <v>2494</v>
      </c>
      <c r="G1578" s="305">
        <v>48</v>
      </c>
      <c r="H1578" s="306">
        <v>11</v>
      </c>
      <c r="I1578" s="306">
        <v>12</v>
      </c>
      <c r="J1578" s="306">
        <v>21</v>
      </c>
      <c r="K1578" s="306">
        <v>0</v>
      </c>
      <c r="L1578" s="306">
        <v>192</v>
      </c>
    </row>
    <row r="1579" spans="1:12" ht="24">
      <c r="A1579" s="300" t="s">
        <v>3338</v>
      </c>
      <c r="B1579" s="301" t="s">
        <v>3292</v>
      </c>
      <c r="C1579" s="302" t="s">
        <v>3335</v>
      </c>
      <c r="D1579" s="302" t="s">
        <v>3336</v>
      </c>
      <c r="E1579" s="303" t="s">
        <v>2496</v>
      </c>
      <c r="F1579" s="304" t="s">
        <v>2456</v>
      </c>
      <c r="G1579" s="305">
        <v>48</v>
      </c>
      <c r="H1579" s="306">
        <v>11</v>
      </c>
      <c r="I1579" s="306">
        <v>12</v>
      </c>
      <c r="J1579" s="306">
        <v>21</v>
      </c>
      <c r="K1579" s="306">
        <v>0</v>
      </c>
      <c r="L1579" s="306">
        <v>124</v>
      </c>
    </row>
    <row r="1580" spans="1:12">
      <c r="A1580" s="300" t="s">
        <v>3339</v>
      </c>
      <c r="B1580" s="301" t="s">
        <v>3292</v>
      </c>
      <c r="C1580" s="302" t="s">
        <v>3340</v>
      </c>
      <c r="D1580" s="302" t="s">
        <v>3341</v>
      </c>
      <c r="E1580" s="303" t="s">
        <v>2442</v>
      </c>
      <c r="F1580" s="304" t="s">
        <v>2442</v>
      </c>
      <c r="G1580" s="305">
        <v>45</v>
      </c>
      <c r="H1580" s="306">
        <v>9</v>
      </c>
      <c r="I1580" s="306">
        <v>11</v>
      </c>
      <c r="J1580" s="306">
        <v>19</v>
      </c>
      <c r="K1580" s="306">
        <v>0</v>
      </c>
      <c r="L1580" s="306">
        <v>103</v>
      </c>
    </row>
    <row r="1581" spans="1:12" ht="24">
      <c r="A1581" s="300" t="s">
        <v>3342</v>
      </c>
      <c r="B1581" s="301" t="s">
        <v>3292</v>
      </c>
      <c r="C1581" s="302" t="s">
        <v>3343</v>
      </c>
      <c r="D1581" s="302" t="s">
        <v>3344</v>
      </c>
      <c r="E1581" s="303" t="s">
        <v>2442</v>
      </c>
      <c r="F1581" s="304" t="s">
        <v>2442</v>
      </c>
      <c r="G1581" s="305">
        <v>48</v>
      </c>
      <c r="H1581" s="306">
        <v>11</v>
      </c>
      <c r="I1581" s="306">
        <v>12</v>
      </c>
      <c r="J1581" s="306">
        <v>21</v>
      </c>
      <c r="K1581" s="306">
        <v>0</v>
      </c>
      <c r="L1581" s="306">
        <v>146</v>
      </c>
    </row>
    <row r="1582" spans="1:12">
      <c r="A1582" s="300" t="s">
        <v>3345</v>
      </c>
      <c r="B1582" s="301" t="s">
        <v>3292</v>
      </c>
      <c r="C1582" s="302" t="s">
        <v>3346</v>
      </c>
      <c r="D1582" s="302" t="s">
        <v>3347</v>
      </c>
      <c r="E1582" s="303" t="s">
        <v>2442</v>
      </c>
      <c r="F1582" s="304" t="s">
        <v>2442</v>
      </c>
      <c r="G1582" s="305">
        <v>48</v>
      </c>
      <c r="H1582" s="306">
        <v>11</v>
      </c>
      <c r="I1582" s="306">
        <v>12</v>
      </c>
      <c r="J1582" s="306">
        <v>21</v>
      </c>
      <c r="K1582" s="306">
        <v>0</v>
      </c>
      <c r="L1582" s="306">
        <v>111</v>
      </c>
    </row>
    <row r="1583" spans="1:12">
      <c r="A1583" s="300" t="s">
        <v>3348</v>
      </c>
      <c r="B1583" s="301" t="s">
        <v>3292</v>
      </c>
      <c r="C1583" s="302" t="s">
        <v>3349</v>
      </c>
      <c r="D1583" s="302" t="s">
        <v>2799</v>
      </c>
      <c r="E1583" s="303" t="s">
        <v>2442</v>
      </c>
      <c r="F1583" s="304" t="s">
        <v>2442</v>
      </c>
      <c r="G1583" s="305">
        <v>45</v>
      </c>
      <c r="H1583" s="306">
        <v>9</v>
      </c>
      <c r="I1583" s="306">
        <v>11</v>
      </c>
      <c r="J1583" s="306">
        <v>19</v>
      </c>
      <c r="K1583" s="306">
        <v>0</v>
      </c>
      <c r="L1583" s="306">
        <v>108</v>
      </c>
    </row>
    <row r="1584" spans="1:12">
      <c r="A1584" s="300" t="s">
        <v>3350</v>
      </c>
      <c r="B1584" s="301" t="s">
        <v>3351</v>
      </c>
      <c r="C1584" s="302" t="s">
        <v>3352</v>
      </c>
      <c r="D1584" s="302" t="s">
        <v>2679</v>
      </c>
      <c r="E1584" s="303" t="s">
        <v>2442</v>
      </c>
      <c r="F1584" s="304" t="s">
        <v>2442</v>
      </c>
      <c r="G1584" s="305">
        <v>41</v>
      </c>
      <c r="H1584" s="306">
        <v>9</v>
      </c>
      <c r="I1584" s="306">
        <v>9</v>
      </c>
      <c r="J1584" s="306">
        <v>18</v>
      </c>
      <c r="K1584" s="306">
        <v>0</v>
      </c>
      <c r="L1584" s="306">
        <v>104</v>
      </c>
    </row>
    <row r="1585" spans="1:12">
      <c r="A1585" s="300" t="s">
        <v>3353</v>
      </c>
      <c r="B1585" s="301" t="s">
        <v>3351</v>
      </c>
      <c r="C1585" s="302" t="s">
        <v>3354</v>
      </c>
      <c r="D1585" s="302" t="s">
        <v>3355</v>
      </c>
      <c r="E1585" s="303" t="s">
        <v>2442</v>
      </c>
      <c r="F1585" s="304" t="s">
        <v>2442</v>
      </c>
      <c r="G1585" s="305">
        <v>45</v>
      </c>
      <c r="H1585" s="306">
        <v>9</v>
      </c>
      <c r="I1585" s="306">
        <v>11</v>
      </c>
      <c r="J1585" s="306">
        <v>19</v>
      </c>
      <c r="K1585" s="306">
        <v>0</v>
      </c>
      <c r="L1585" s="306">
        <v>101</v>
      </c>
    </row>
    <row r="1586" spans="1:12">
      <c r="A1586" s="300" t="s">
        <v>3356</v>
      </c>
      <c r="B1586" s="301" t="s">
        <v>3351</v>
      </c>
      <c r="C1586" s="302" t="s">
        <v>3357</v>
      </c>
      <c r="D1586" s="302" t="s">
        <v>3358</v>
      </c>
      <c r="E1586" s="303" t="s">
        <v>2442</v>
      </c>
      <c r="F1586" s="304" t="s">
        <v>2442</v>
      </c>
      <c r="G1586" s="305">
        <v>52</v>
      </c>
      <c r="H1586" s="306">
        <v>12</v>
      </c>
      <c r="I1586" s="306">
        <v>12</v>
      </c>
      <c r="J1586" s="306">
        <v>23</v>
      </c>
      <c r="K1586" s="306">
        <v>0</v>
      </c>
      <c r="L1586" s="306">
        <v>141</v>
      </c>
    </row>
    <row r="1587" spans="1:12">
      <c r="A1587" s="300" t="s">
        <v>3359</v>
      </c>
      <c r="B1587" s="301" t="s">
        <v>3351</v>
      </c>
      <c r="C1587" s="302" t="s">
        <v>3360</v>
      </c>
      <c r="D1587" s="302" t="s">
        <v>3361</v>
      </c>
      <c r="E1587" s="303" t="s">
        <v>2442</v>
      </c>
      <c r="F1587" s="304" t="s">
        <v>2442</v>
      </c>
      <c r="G1587" s="305">
        <v>52</v>
      </c>
      <c r="H1587" s="306">
        <v>12</v>
      </c>
      <c r="I1587" s="306">
        <v>12</v>
      </c>
      <c r="J1587" s="306">
        <v>23</v>
      </c>
      <c r="K1587" s="306">
        <v>0</v>
      </c>
      <c r="L1587" s="306">
        <v>141</v>
      </c>
    </row>
    <row r="1588" spans="1:12">
      <c r="A1588" s="300" t="s">
        <v>3362</v>
      </c>
      <c r="B1588" s="301" t="s">
        <v>3351</v>
      </c>
      <c r="C1588" s="302" t="s">
        <v>3363</v>
      </c>
      <c r="D1588" s="302" t="s">
        <v>3364</v>
      </c>
      <c r="E1588" s="303" t="s">
        <v>2442</v>
      </c>
      <c r="F1588" s="304" t="s">
        <v>2442</v>
      </c>
      <c r="G1588" s="305">
        <v>45</v>
      </c>
      <c r="H1588" s="306">
        <v>9</v>
      </c>
      <c r="I1588" s="306">
        <v>11</v>
      </c>
      <c r="J1588" s="306">
        <v>19</v>
      </c>
      <c r="K1588" s="306">
        <v>0</v>
      </c>
      <c r="L1588" s="306">
        <v>119</v>
      </c>
    </row>
    <row r="1589" spans="1:12">
      <c r="A1589" s="300" t="s">
        <v>3365</v>
      </c>
      <c r="B1589" s="301" t="s">
        <v>3351</v>
      </c>
      <c r="C1589" s="302" t="s">
        <v>3366</v>
      </c>
      <c r="D1589" s="302" t="s">
        <v>3367</v>
      </c>
      <c r="E1589" s="303" t="s">
        <v>2442</v>
      </c>
      <c r="F1589" s="304" t="s">
        <v>2442</v>
      </c>
      <c r="G1589" s="305">
        <v>45</v>
      </c>
      <c r="H1589" s="306">
        <v>9</v>
      </c>
      <c r="I1589" s="306">
        <v>11</v>
      </c>
      <c r="J1589" s="306">
        <v>19</v>
      </c>
      <c r="K1589" s="306">
        <v>0</v>
      </c>
      <c r="L1589" s="306">
        <v>101</v>
      </c>
    </row>
    <row r="1590" spans="1:12">
      <c r="A1590" s="300" t="s">
        <v>3368</v>
      </c>
      <c r="B1590" s="301" t="s">
        <v>3351</v>
      </c>
      <c r="C1590" s="302" t="s">
        <v>3369</v>
      </c>
      <c r="D1590" s="302" t="s">
        <v>3370</v>
      </c>
      <c r="E1590" s="303" t="s">
        <v>2442</v>
      </c>
      <c r="F1590" s="304" t="s">
        <v>2442</v>
      </c>
      <c r="G1590" s="305">
        <v>41</v>
      </c>
      <c r="H1590" s="306">
        <v>9</v>
      </c>
      <c r="I1590" s="306">
        <v>9</v>
      </c>
      <c r="J1590" s="306">
        <v>18</v>
      </c>
      <c r="K1590" s="306">
        <v>0</v>
      </c>
      <c r="L1590" s="306">
        <v>111</v>
      </c>
    </row>
    <row r="1591" spans="1:12">
      <c r="A1591" s="300" t="s">
        <v>3371</v>
      </c>
      <c r="B1591" s="301" t="s">
        <v>3351</v>
      </c>
      <c r="C1591" s="302" t="s">
        <v>3372</v>
      </c>
      <c r="D1591" s="302" t="s">
        <v>3373</v>
      </c>
      <c r="E1591" s="303" t="s">
        <v>2442</v>
      </c>
      <c r="F1591" s="304" t="s">
        <v>2442</v>
      </c>
      <c r="G1591" s="305">
        <v>41</v>
      </c>
      <c r="H1591" s="306">
        <v>9</v>
      </c>
      <c r="I1591" s="306">
        <v>9</v>
      </c>
      <c r="J1591" s="306">
        <v>18</v>
      </c>
      <c r="K1591" s="306">
        <v>0</v>
      </c>
      <c r="L1591" s="306">
        <v>105</v>
      </c>
    </row>
    <row r="1592" spans="1:12">
      <c r="A1592" s="300" t="s">
        <v>3374</v>
      </c>
      <c r="B1592" s="301" t="s">
        <v>3351</v>
      </c>
      <c r="C1592" s="302" t="s">
        <v>3375</v>
      </c>
      <c r="D1592" s="302" t="s">
        <v>2906</v>
      </c>
      <c r="E1592" s="303" t="s">
        <v>2442</v>
      </c>
      <c r="F1592" s="304" t="s">
        <v>2442</v>
      </c>
      <c r="G1592" s="305">
        <v>45</v>
      </c>
      <c r="H1592" s="306">
        <v>9</v>
      </c>
      <c r="I1592" s="306">
        <v>11</v>
      </c>
      <c r="J1592" s="306">
        <v>19</v>
      </c>
      <c r="K1592" s="306">
        <v>0</v>
      </c>
      <c r="L1592" s="306">
        <v>106</v>
      </c>
    </row>
    <row r="1593" spans="1:12">
      <c r="A1593" s="300" t="s">
        <v>3376</v>
      </c>
      <c r="B1593" s="301" t="s">
        <v>3351</v>
      </c>
      <c r="C1593" s="302" t="s">
        <v>3377</v>
      </c>
      <c r="D1593" s="302" t="s">
        <v>3378</v>
      </c>
      <c r="E1593" s="303" t="s">
        <v>2446</v>
      </c>
      <c r="F1593" s="304" t="s">
        <v>2450</v>
      </c>
      <c r="G1593" s="305">
        <v>41</v>
      </c>
      <c r="H1593" s="306">
        <v>9</v>
      </c>
      <c r="I1593" s="306">
        <v>9</v>
      </c>
      <c r="J1593" s="306">
        <v>18</v>
      </c>
      <c r="K1593" s="306">
        <v>0</v>
      </c>
      <c r="L1593" s="306">
        <v>102</v>
      </c>
    </row>
    <row r="1594" spans="1:12">
      <c r="A1594" s="300" t="s">
        <v>3379</v>
      </c>
      <c r="B1594" s="301" t="s">
        <v>3351</v>
      </c>
      <c r="C1594" s="302" t="s">
        <v>3377</v>
      </c>
      <c r="D1594" s="302" t="s">
        <v>3378</v>
      </c>
      <c r="E1594" s="303" t="s">
        <v>2452</v>
      </c>
      <c r="F1594" s="304" t="s">
        <v>2494</v>
      </c>
      <c r="G1594" s="305">
        <v>41</v>
      </c>
      <c r="H1594" s="306">
        <v>9</v>
      </c>
      <c r="I1594" s="306">
        <v>9</v>
      </c>
      <c r="J1594" s="306">
        <v>18</v>
      </c>
      <c r="K1594" s="306">
        <v>0</v>
      </c>
      <c r="L1594" s="306">
        <v>120</v>
      </c>
    </row>
    <row r="1595" spans="1:12">
      <c r="A1595" s="300" t="s">
        <v>3380</v>
      </c>
      <c r="B1595" s="301" t="s">
        <v>3351</v>
      </c>
      <c r="C1595" s="302" t="s">
        <v>3377</v>
      </c>
      <c r="D1595" s="302" t="s">
        <v>3378</v>
      </c>
      <c r="E1595" s="303" t="s">
        <v>2496</v>
      </c>
      <c r="F1595" s="304" t="s">
        <v>2456</v>
      </c>
      <c r="G1595" s="305">
        <v>41</v>
      </c>
      <c r="H1595" s="306">
        <v>9</v>
      </c>
      <c r="I1595" s="306">
        <v>9</v>
      </c>
      <c r="J1595" s="306">
        <v>18</v>
      </c>
      <c r="K1595" s="306">
        <v>0</v>
      </c>
      <c r="L1595" s="306">
        <v>102</v>
      </c>
    </row>
    <row r="1596" spans="1:12">
      <c r="A1596" s="300" t="s">
        <v>3381</v>
      </c>
      <c r="B1596" s="301" t="s">
        <v>3382</v>
      </c>
      <c r="C1596" s="302" t="s">
        <v>3383</v>
      </c>
      <c r="D1596" s="302" t="s">
        <v>3384</v>
      </c>
      <c r="E1596" s="303" t="s">
        <v>2442</v>
      </c>
      <c r="F1596" s="304" t="s">
        <v>2442</v>
      </c>
      <c r="G1596" s="305">
        <v>45</v>
      </c>
      <c r="H1596" s="306">
        <v>9</v>
      </c>
      <c r="I1596" s="306">
        <v>11</v>
      </c>
      <c r="J1596" s="306">
        <v>19</v>
      </c>
      <c r="K1596" s="306">
        <v>0</v>
      </c>
      <c r="L1596" s="306">
        <v>95</v>
      </c>
    </row>
    <row r="1597" spans="1:12">
      <c r="A1597" s="300" t="s">
        <v>3385</v>
      </c>
      <c r="B1597" s="301" t="s">
        <v>3386</v>
      </c>
      <c r="C1597" s="302" t="s">
        <v>3387</v>
      </c>
      <c r="D1597" s="302" t="s">
        <v>3388</v>
      </c>
      <c r="E1597" s="303" t="s">
        <v>2442</v>
      </c>
      <c r="F1597" s="304" t="s">
        <v>2442</v>
      </c>
      <c r="G1597" s="305">
        <v>45</v>
      </c>
      <c r="H1597" s="306">
        <v>9</v>
      </c>
      <c r="I1597" s="306">
        <v>11</v>
      </c>
      <c r="J1597" s="306">
        <v>19</v>
      </c>
      <c r="K1597" s="306">
        <v>0</v>
      </c>
      <c r="L1597" s="306">
        <v>136</v>
      </c>
    </row>
    <row r="1598" spans="1:12">
      <c r="A1598" s="300" t="s">
        <v>3389</v>
      </c>
      <c r="B1598" s="301" t="s">
        <v>3386</v>
      </c>
      <c r="C1598" s="302" t="s">
        <v>3390</v>
      </c>
      <c r="D1598" s="302" t="s">
        <v>3391</v>
      </c>
      <c r="E1598" s="303" t="s">
        <v>2446</v>
      </c>
      <c r="F1598" s="304" t="s">
        <v>2450</v>
      </c>
      <c r="G1598" s="305">
        <v>45</v>
      </c>
      <c r="H1598" s="306">
        <v>9</v>
      </c>
      <c r="I1598" s="306">
        <v>11</v>
      </c>
      <c r="J1598" s="306">
        <v>19</v>
      </c>
      <c r="K1598" s="306">
        <v>0</v>
      </c>
      <c r="L1598" s="306">
        <v>112</v>
      </c>
    </row>
    <row r="1599" spans="1:12">
      <c r="A1599" s="300" t="s">
        <v>3392</v>
      </c>
      <c r="B1599" s="301" t="s">
        <v>3386</v>
      </c>
      <c r="C1599" s="302" t="s">
        <v>3390</v>
      </c>
      <c r="D1599" s="302" t="s">
        <v>3391</v>
      </c>
      <c r="E1599" s="303" t="s">
        <v>2452</v>
      </c>
      <c r="F1599" s="304" t="s">
        <v>2494</v>
      </c>
      <c r="G1599" s="305">
        <v>45</v>
      </c>
      <c r="H1599" s="306">
        <v>9</v>
      </c>
      <c r="I1599" s="306">
        <v>11</v>
      </c>
      <c r="J1599" s="306">
        <v>19</v>
      </c>
      <c r="K1599" s="306">
        <v>0</v>
      </c>
      <c r="L1599" s="306">
        <v>151</v>
      </c>
    </row>
    <row r="1600" spans="1:12">
      <c r="A1600" s="300" t="s">
        <v>3393</v>
      </c>
      <c r="B1600" s="301" t="s">
        <v>3386</v>
      </c>
      <c r="C1600" s="302" t="s">
        <v>3390</v>
      </c>
      <c r="D1600" s="302" t="s">
        <v>3391</v>
      </c>
      <c r="E1600" s="303" t="s">
        <v>2496</v>
      </c>
      <c r="F1600" s="304" t="s">
        <v>2456</v>
      </c>
      <c r="G1600" s="305">
        <v>45</v>
      </c>
      <c r="H1600" s="306">
        <v>9</v>
      </c>
      <c r="I1600" s="306">
        <v>11</v>
      </c>
      <c r="J1600" s="306">
        <v>19</v>
      </c>
      <c r="K1600" s="306">
        <v>0</v>
      </c>
      <c r="L1600" s="306">
        <v>112</v>
      </c>
    </row>
    <row r="1601" spans="1:12">
      <c r="A1601" s="300" t="s">
        <v>3394</v>
      </c>
      <c r="B1601" s="301" t="s">
        <v>3386</v>
      </c>
      <c r="C1601" s="302" t="s">
        <v>3395</v>
      </c>
      <c r="D1601" s="302" t="s">
        <v>3395</v>
      </c>
      <c r="E1601" s="303" t="s">
        <v>2442</v>
      </c>
      <c r="F1601" s="304" t="s">
        <v>2442</v>
      </c>
      <c r="G1601" s="305">
        <v>45</v>
      </c>
      <c r="H1601" s="306">
        <v>9</v>
      </c>
      <c r="I1601" s="306">
        <v>11</v>
      </c>
      <c r="J1601" s="306">
        <v>19</v>
      </c>
      <c r="K1601" s="306">
        <v>0</v>
      </c>
      <c r="L1601" s="306">
        <v>123</v>
      </c>
    </row>
    <row r="1602" spans="1:12">
      <c r="A1602" s="300" t="s">
        <v>3396</v>
      </c>
      <c r="B1602" s="301" t="s">
        <v>3386</v>
      </c>
      <c r="C1602" s="302" t="s">
        <v>3397</v>
      </c>
      <c r="D1602" s="302" t="s">
        <v>3398</v>
      </c>
      <c r="E1602" s="303" t="s">
        <v>2442</v>
      </c>
      <c r="F1602" s="304" t="s">
        <v>2442</v>
      </c>
      <c r="G1602" s="305">
        <v>45</v>
      </c>
      <c r="H1602" s="306">
        <v>9</v>
      </c>
      <c r="I1602" s="306">
        <v>11</v>
      </c>
      <c r="J1602" s="306">
        <v>19</v>
      </c>
      <c r="K1602" s="306">
        <v>0</v>
      </c>
      <c r="L1602" s="306">
        <v>118</v>
      </c>
    </row>
    <row r="1603" spans="1:12">
      <c r="A1603" s="300" t="s">
        <v>3399</v>
      </c>
      <c r="B1603" s="301" t="s">
        <v>3386</v>
      </c>
      <c r="C1603" s="302" t="s">
        <v>3400</v>
      </c>
      <c r="D1603" s="302" t="s">
        <v>3401</v>
      </c>
      <c r="E1603" s="303" t="s">
        <v>2446</v>
      </c>
      <c r="F1603" s="304" t="s">
        <v>2538</v>
      </c>
      <c r="G1603" s="305">
        <v>45</v>
      </c>
      <c r="H1603" s="306">
        <v>9</v>
      </c>
      <c r="I1603" s="306">
        <v>11</v>
      </c>
      <c r="J1603" s="306">
        <v>19</v>
      </c>
      <c r="K1603" s="306">
        <v>0</v>
      </c>
      <c r="L1603" s="306">
        <v>99</v>
      </c>
    </row>
    <row r="1604" spans="1:12">
      <c r="A1604" s="300" t="s">
        <v>3402</v>
      </c>
      <c r="B1604" s="301" t="s">
        <v>3386</v>
      </c>
      <c r="C1604" s="302" t="s">
        <v>3400</v>
      </c>
      <c r="D1604" s="302" t="s">
        <v>3401</v>
      </c>
      <c r="E1604" s="303" t="s">
        <v>2540</v>
      </c>
      <c r="F1604" s="304" t="s">
        <v>2494</v>
      </c>
      <c r="G1604" s="305">
        <v>45</v>
      </c>
      <c r="H1604" s="306">
        <v>9</v>
      </c>
      <c r="I1604" s="306">
        <v>11</v>
      </c>
      <c r="J1604" s="306">
        <v>19</v>
      </c>
      <c r="K1604" s="306">
        <v>0</v>
      </c>
      <c r="L1604" s="306">
        <v>131</v>
      </c>
    </row>
    <row r="1605" spans="1:12">
      <c r="A1605" s="300" t="s">
        <v>3403</v>
      </c>
      <c r="B1605" s="301" t="s">
        <v>3386</v>
      </c>
      <c r="C1605" s="302" t="s">
        <v>3400</v>
      </c>
      <c r="D1605" s="302" t="s">
        <v>3401</v>
      </c>
      <c r="E1605" s="303" t="s">
        <v>2496</v>
      </c>
      <c r="F1605" s="304" t="s">
        <v>2456</v>
      </c>
      <c r="G1605" s="305">
        <v>45</v>
      </c>
      <c r="H1605" s="306">
        <v>9</v>
      </c>
      <c r="I1605" s="306">
        <v>11</v>
      </c>
      <c r="J1605" s="306">
        <v>19</v>
      </c>
      <c r="K1605" s="306">
        <v>0</v>
      </c>
      <c r="L1605" s="306">
        <v>99</v>
      </c>
    </row>
    <row r="1606" spans="1:12">
      <c r="A1606" s="300" t="s">
        <v>3404</v>
      </c>
      <c r="B1606" s="301" t="s">
        <v>3386</v>
      </c>
      <c r="C1606" s="302" t="s">
        <v>3051</v>
      </c>
      <c r="D1606" s="302" t="s">
        <v>3405</v>
      </c>
      <c r="E1606" s="303" t="s">
        <v>2446</v>
      </c>
      <c r="F1606" s="304" t="s">
        <v>2474</v>
      </c>
      <c r="G1606" s="305">
        <v>48</v>
      </c>
      <c r="H1606" s="306">
        <v>11</v>
      </c>
      <c r="I1606" s="306">
        <v>12</v>
      </c>
      <c r="J1606" s="306">
        <v>21</v>
      </c>
      <c r="K1606" s="306">
        <v>0</v>
      </c>
      <c r="L1606" s="306">
        <v>182</v>
      </c>
    </row>
    <row r="1607" spans="1:12">
      <c r="A1607" s="300" t="s">
        <v>3406</v>
      </c>
      <c r="B1607" s="301" t="s">
        <v>3386</v>
      </c>
      <c r="C1607" s="302" t="s">
        <v>3051</v>
      </c>
      <c r="D1607" s="302" t="s">
        <v>3405</v>
      </c>
      <c r="E1607" s="303" t="s">
        <v>2476</v>
      </c>
      <c r="F1607" s="304" t="s">
        <v>2447</v>
      </c>
      <c r="G1607" s="305">
        <v>48</v>
      </c>
      <c r="H1607" s="306">
        <v>11</v>
      </c>
      <c r="I1607" s="306">
        <v>12</v>
      </c>
      <c r="J1607" s="306">
        <v>21</v>
      </c>
      <c r="K1607" s="306">
        <v>0</v>
      </c>
      <c r="L1607" s="306">
        <v>149</v>
      </c>
    </row>
    <row r="1608" spans="1:12">
      <c r="A1608" s="300" t="s">
        <v>3407</v>
      </c>
      <c r="B1608" s="301" t="s">
        <v>3386</v>
      </c>
      <c r="C1608" s="302" t="s">
        <v>3051</v>
      </c>
      <c r="D1608" s="302" t="s">
        <v>3405</v>
      </c>
      <c r="E1608" s="303" t="s">
        <v>2449</v>
      </c>
      <c r="F1608" s="304" t="s">
        <v>2456</v>
      </c>
      <c r="G1608" s="305">
        <v>48</v>
      </c>
      <c r="H1608" s="306">
        <v>11</v>
      </c>
      <c r="I1608" s="306">
        <v>12</v>
      </c>
      <c r="J1608" s="306">
        <v>21</v>
      </c>
      <c r="K1608" s="306">
        <v>0</v>
      </c>
      <c r="L1608" s="306">
        <v>182</v>
      </c>
    </row>
    <row r="1609" spans="1:12">
      <c r="A1609" s="300" t="s">
        <v>3408</v>
      </c>
      <c r="B1609" s="301" t="s">
        <v>3386</v>
      </c>
      <c r="C1609" s="302" t="s">
        <v>3409</v>
      </c>
      <c r="D1609" s="302" t="s">
        <v>3410</v>
      </c>
      <c r="E1609" s="303" t="s">
        <v>2446</v>
      </c>
      <c r="F1609" s="304" t="s">
        <v>2538</v>
      </c>
      <c r="G1609" s="305">
        <v>52</v>
      </c>
      <c r="H1609" s="306">
        <v>12</v>
      </c>
      <c r="I1609" s="306">
        <v>12</v>
      </c>
      <c r="J1609" s="306">
        <v>23</v>
      </c>
      <c r="K1609" s="306">
        <v>0</v>
      </c>
      <c r="L1609" s="306">
        <v>108</v>
      </c>
    </row>
    <row r="1610" spans="1:12">
      <c r="A1610" s="300" t="s">
        <v>3411</v>
      </c>
      <c r="B1610" s="301" t="s">
        <v>3386</v>
      </c>
      <c r="C1610" s="302" t="s">
        <v>3409</v>
      </c>
      <c r="D1610" s="302" t="s">
        <v>3410</v>
      </c>
      <c r="E1610" s="303" t="s">
        <v>2540</v>
      </c>
      <c r="F1610" s="304" t="s">
        <v>2494</v>
      </c>
      <c r="G1610" s="305">
        <v>52</v>
      </c>
      <c r="H1610" s="306">
        <v>12</v>
      </c>
      <c r="I1610" s="306">
        <v>12</v>
      </c>
      <c r="J1610" s="306">
        <v>23</v>
      </c>
      <c r="K1610" s="306">
        <v>0</v>
      </c>
      <c r="L1610" s="306">
        <v>175</v>
      </c>
    </row>
    <row r="1611" spans="1:12">
      <c r="A1611" s="300" t="s">
        <v>3412</v>
      </c>
      <c r="B1611" s="301" t="s">
        <v>3386</v>
      </c>
      <c r="C1611" s="302" t="s">
        <v>3409</v>
      </c>
      <c r="D1611" s="302" t="s">
        <v>3410</v>
      </c>
      <c r="E1611" s="303" t="s">
        <v>2496</v>
      </c>
      <c r="F1611" s="304" t="s">
        <v>2456</v>
      </c>
      <c r="G1611" s="305">
        <v>52</v>
      </c>
      <c r="H1611" s="306">
        <v>12</v>
      </c>
      <c r="I1611" s="306">
        <v>12</v>
      </c>
      <c r="J1611" s="306">
        <v>23</v>
      </c>
      <c r="K1611" s="306">
        <v>0</v>
      </c>
      <c r="L1611" s="306">
        <v>108</v>
      </c>
    </row>
    <row r="1612" spans="1:12" ht="24">
      <c r="A1612" s="300" t="s">
        <v>3413</v>
      </c>
      <c r="B1612" s="301" t="s">
        <v>3414</v>
      </c>
      <c r="C1612" s="302" t="s">
        <v>3415</v>
      </c>
      <c r="D1612" s="302" t="s">
        <v>3416</v>
      </c>
      <c r="E1612" s="303" t="s">
        <v>2442</v>
      </c>
      <c r="F1612" s="304" t="s">
        <v>2442</v>
      </c>
      <c r="G1612" s="305">
        <v>45</v>
      </c>
      <c r="H1612" s="306">
        <v>9</v>
      </c>
      <c r="I1612" s="306">
        <v>11</v>
      </c>
      <c r="J1612" s="306">
        <v>19</v>
      </c>
      <c r="K1612" s="306">
        <v>0</v>
      </c>
      <c r="L1612" s="306">
        <v>102</v>
      </c>
    </row>
    <row r="1613" spans="1:12">
      <c r="A1613" s="300" t="s">
        <v>3417</v>
      </c>
      <c r="B1613" s="301" t="s">
        <v>3414</v>
      </c>
      <c r="C1613" s="302" t="s">
        <v>3418</v>
      </c>
      <c r="D1613" s="302" t="s">
        <v>3418</v>
      </c>
      <c r="E1613" s="303" t="s">
        <v>2442</v>
      </c>
      <c r="F1613" s="304" t="s">
        <v>2442</v>
      </c>
      <c r="G1613" s="305">
        <v>45</v>
      </c>
      <c r="H1613" s="306">
        <v>9</v>
      </c>
      <c r="I1613" s="306">
        <v>11</v>
      </c>
      <c r="J1613" s="306">
        <v>19</v>
      </c>
      <c r="K1613" s="306">
        <v>0</v>
      </c>
      <c r="L1613" s="306">
        <v>104</v>
      </c>
    </row>
    <row r="1614" spans="1:12" ht="24">
      <c r="A1614" s="300" t="s">
        <v>3419</v>
      </c>
      <c r="B1614" s="301" t="s">
        <v>3414</v>
      </c>
      <c r="C1614" s="302" t="s">
        <v>3420</v>
      </c>
      <c r="D1614" s="302" t="s">
        <v>3421</v>
      </c>
      <c r="E1614" s="303" t="s">
        <v>2442</v>
      </c>
      <c r="F1614" s="304" t="s">
        <v>2442</v>
      </c>
      <c r="G1614" s="305">
        <v>48</v>
      </c>
      <c r="H1614" s="306">
        <v>11</v>
      </c>
      <c r="I1614" s="306">
        <v>12</v>
      </c>
      <c r="J1614" s="306">
        <v>21</v>
      </c>
      <c r="K1614" s="306">
        <v>0</v>
      </c>
      <c r="L1614" s="306">
        <v>117</v>
      </c>
    </row>
    <row r="1615" spans="1:12">
      <c r="A1615" s="300" t="s">
        <v>3422</v>
      </c>
      <c r="B1615" s="301" t="s">
        <v>3414</v>
      </c>
      <c r="C1615" s="302" t="s">
        <v>3299</v>
      </c>
      <c r="D1615" s="302" t="s">
        <v>3299</v>
      </c>
      <c r="E1615" s="303" t="s">
        <v>2442</v>
      </c>
      <c r="F1615" s="304" t="s">
        <v>2442</v>
      </c>
      <c r="G1615" s="305">
        <v>41</v>
      </c>
      <c r="H1615" s="306">
        <v>9</v>
      </c>
      <c r="I1615" s="306">
        <v>9</v>
      </c>
      <c r="J1615" s="306">
        <v>18</v>
      </c>
      <c r="K1615" s="306">
        <v>0</v>
      </c>
      <c r="L1615" s="306">
        <v>97</v>
      </c>
    </row>
    <row r="1616" spans="1:12">
      <c r="A1616" s="300" t="s">
        <v>3423</v>
      </c>
      <c r="B1616" s="301" t="s">
        <v>3414</v>
      </c>
      <c r="C1616" s="302" t="s">
        <v>3424</v>
      </c>
      <c r="D1616" s="302" t="s">
        <v>3425</v>
      </c>
      <c r="E1616" s="303" t="s">
        <v>2446</v>
      </c>
      <c r="F1616" s="304" t="s">
        <v>2474</v>
      </c>
      <c r="G1616" s="305">
        <v>48</v>
      </c>
      <c r="H1616" s="306">
        <v>11</v>
      </c>
      <c r="I1616" s="306">
        <v>12</v>
      </c>
      <c r="J1616" s="306">
        <v>21</v>
      </c>
      <c r="K1616" s="306">
        <v>0</v>
      </c>
      <c r="L1616" s="306">
        <v>106</v>
      </c>
    </row>
    <row r="1617" spans="1:12">
      <c r="A1617" s="300" t="s">
        <v>3426</v>
      </c>
      <c r="B1617" s="301" t="s">
        <v>3414</v>
      </c>
      <c r="C1617" s="302" t="s">
        <v>3424</v>
      </c>
      <c r="D1617" s="302" t="s">
        <v>3425</v>
      </c>
      <c r="E1617" s="303" t="s">
        <v>2476</v>
      </c>
      <c r="F1617" s="304" t="s">
        <v>2490</v>
      </c>
      <c r="G1617" s="305">
        <v>48</v>
      </c>
      <c r="H1617" s="306">
        <v>11</v>
      </c>
      <c r="I1617" s="306">
        <v>12</v>
      </c>
      <c r="J1617" s="306">
        <v>21</v>
      </c>
      <c r="K1617" s="306">
        <v>0</v>
      </c>
      <c r="L1617" s="306">
        <v>93</v>
      </c>
    </row>
    <row r="1618" spans="1:12">
      <c r="A1618" s="300" t="s">
        <v>3427</v>
      </c>
      <c r="B1618" s="301" t="s">
        <v>3414</v>
      </c>
      <c r="C1618" s="302" t="s">
        <v>3424</v>
      </c>
      <c r="D1618" s="302" t="s">
        <v>3425</v>
      </c>
      <c r="E1618" s="303" t="s">
        <v>2492</v>
      </c>
      <c r="F1618" s="304" t="s">
        <v>2456</v>
      </c>
      <c r="G1618" s="305">
        <v>48</v>
      </c>
      <c r="H1618" s="306">
        <v>11</v>
      </c>
      <c r="I1618" s="306">
        <v>12</v>
      </c>
      <c r="J1618" s="306">
        <v>21</v>
      </c>
      <c r="K1618" s="306">
        <v>0</v>
      </c>
      <c r="L1618" s="306">
        <v>106</v>
      </c>
    </row>
    <row r="1619" spans="1:12" ht="24">
      <c r="A1619" s="300" t="s">
        <v>3428</v>
      </c>
      <c r="B1619" s="301" t="s">
        <v>3414</v>
      </c>
      <c r="C1619" s="302" t="s">
        <v>3429</v>
      </c>
      <c r="D1619" s="302" t="s">
        <v>3430</v>
      </c>
      <c r="E1619" s="303" t="s">
        <v>2442</v>
      </c>
      <c r="F1619" s="304" t="s">
        <v>2442</v>
      </c>
      <c r="G1619" s="305">
        <v>52</v>
      </c>
      <c r="H1619" s="306">
        <v>12</v>
      </c>
      <c r="I1619" s="306">
        <v>12</v>
      </c>
      <c r="J1619" s="306">
        <v>23</v>
      </c>
      <c r="K1619" s="306">
        <v>0</v>
      </c>
      <c r="L1619" s="306">
        <v>114</v>
      </c>
    </row>
    <row r="1620" spans="1:12">
      <c r="A1620" s="300" t="s">
        <v>3431</v>
      </c>
      <c r="B1620" s="301" t="s">
        <v>3414</v>
      </c>
      <c r="C1620" s="302" t="s">
        <v>3432</v>
      </c>
      <c r="D1620" s="302" t="s">
        <v>3432</v>
      </c>
      <c r="E1620" s="303" t="s">
        <v>2446</v>
      </c>
      <c r="F1620" s="304" t="s">
        <v>2474</v>
      </c>
      <c r="G1620" s="305">
        <v>52</v>
      </c>
      <c r="H1620" s="306">
        <v>12</v>
      </c>
      <c r="I1620" s="306">
        <v>12</v>
      </c>
      <c r="J1620" s="306">
        <v>23</v>
      </c>
      <c r="K1620" s="306">
        <v>0</v>
      </c>
      <c r="L1620" s="306">
        <v>133</v>
      </c>
    </row>
    <row r="1621" spans="1:12">
      <c r="A1621" s="300" t="s">
        <v>3433</v>
      </c>
      <c r="B1621" s="301" t="s">
        <v>3414</v>
      </c>
      <c r="C1621" s="302" t="s">
        <v>3432</v>
      </c>
      <c r="D1621" s="302" t="s">
        <v>3432</v>
      </c>
      <c r="E1621" s="303" t="s">
        <v>2476</v>
      </c>
      <c r="F1621" s="304" t="s">
        <v>2450</v>
      </c>
      <c r="G1621" s="305">
        <v>52</v>
      </c>
      <c r="H1621" s="306">
        <v>12</v>
      </c>
      <c r="I1621" s="306">
        <v>12</v>
      </c>
      <c r="J1621" s="306">
        <v>23</v>
      </c>
      <c r="K1621" s="306">
        <v>0</v>
      </c>
      <c r="L1621" s="306">
        <v>115</v>
      </c>
    </row>
    <row r="1622" spans="1:12">
      <c r="A1622" s="300" t="s">
        <v>3434</v>
      </c>
      <c r="B1622" s="301" t="s">
        <v>3414</v>
      </c>
      <c r="C1622" s="302" t="s">
        <v>3432</v>
      </c>
      <c r="D1622" s="302" t="s">
        <v>3432</v>
      </c>
      <c r="E1622" s="303" t="s">
        <v>2452</v>
      </c>
      <c r="F1622" s="304" t="s">
        <v>2494</v>
      </c>
      <c r="G1622" s="305">
        <v>52</v>
      </c>
      <c r="H1622" s="306">
        <v>12</v>
      </c>
      <c r="I1622" s="306">
        <v>12</v>
      </c>
      <c r="J1622" s="306">
        <v>23</v>
      </c>
      <c r="K1622" s="306">
        <v>0</v>
      </c>
      <c r="L1622" s="306">
        <v>182</v>
      </c>
    </row>
    <row r="1623" spans="1:12">
      <c r="A1623" s="300" t="s">
        <v>3435</v>
      </c>
      <c r="B1623" s="301" t="s">
        <v>3414</v>
      </c>
      <c r="C1623" s="302" t="s">
        <v>3432</v>
      </c>
      <c r="D1623" s="302" t="s">
        <v>3432</v>
      </c>
      <c r="E1623" s="303" t="s">
        <v>2496</v>
      </c>
      <c r="F1623" s="304" t="s">
        <v>2456</v>
      </c>
      <c r="G1623" s="305">
        <v>52</v>
      </c>
      <c r="H1623" s="306">
        <v>12</v>
      </c>
      <c r="I1623" s="306">
        <v>12</v>
      </c>
      <c r="J1623" s="306">
        <v>23</v>
      </c>
      <c r="K1623" s="306">
        <v>0</v>
      </c>
      <c r="L1623" s="306">
        <v>133</v>
      </c>
    </row>
    <row r="1624" spans="1:12">
      <c r="A1624" s="300" t="s">
        <v>3436</v>
      </c>
      <c r="B1624" s="301" t="s">
        <v>3414</v>
      </c>
      <c r="C1624" s="302" t="s">
        <v>3437</v>
      </c>
      <c r="D1624" s="302" t="s">
        <v>3437</v>
      </c>
      <c r="E1624" s="303" t="s">
        <v>2446</v>
      </c>
      <c r="F1624" s="304" t="s">
        <v>2450</v>
      </c>
      <c r="G1624" s="305">
        <v>45</v>
      </c>
      <c r="H1624" s="306">
        <v>9</v>
      </c>
      <c r="I1624" s="306">
        <v>11</v>
      </c>
      <c r="J1624" s="306">
        <v>19</v>
      </c>
      <c r="K1624" s="306">
        <v>0</v>
      </c>
      <c r="L1624" s="306">
        <v>106</v>
      </c>
    </row>
    <row r="1625" spans="1:12">
      <c r="A1625" s="300" t="s">
        <v>3438</v>
      </c>
      <c r="B1625" s="301" t="s">
        <v>3414</v>
      </c>
      <c r="C1625" s="302" t="s">
        <v>3437</v>
      </c>
      <c r="D1625" s="302" t="s">
        <v>3437</v>
      </c>
      <c r="E1625" s="303" t="s">
        <v>2452</v>
      </c>
      <c r="F1625" s="304" t="s">
        <v>2494</v>
      </c>
      <c r="G1625" s="305">
        <v>45</v>
      </c>
      <c r="H1625" s="306">
        <v>9</v>
      </c>
      <c r="I1625" s="306">
        <v>11</v>
      </c>
      <c r="J1625" s="306">
        <v>19</v>
      </c>
      <c r="K1625" s="306">
        <v>0</v>
      </c>
      <c r="L1625" s="306">
        <v>122</v>
      </c>
    </row>
    <row r="1626" spans="1:12">
      <c r="A1626" s="300" t="s">
        <v>3439</v>
      </c>
      <c r="B1626" s="301" t="s">
        <v>3414</v>
      </c>
      <c r="C1626" s="302" t="s">
        <v>3437</v>
      </c>
      <c r="D1626" s="302" t="s">
        <v>3437</v>
      </c>
      <c r="E1626" s="303" t="s">
        <v>2496</v>
      </c>
      <c r="F1626" s="304" t="s">
        <v>2456</v>
      </c>
      <c r="G1626" s="305">
        <v>45</v>
      </c>
      <c r="H1626" s="306">
        <v>9</v>
      </c>
      <c r="I1626" s="306">
        <v>11</v>
      </c>
      <c r="J1626" s="306">
        <v>19</v>
      </c>
      <c r="K1626" s="306">
        <v>0</v>
      </c>
      <c r="L1626" s="306">
        <v>106</v>
      </c>
    </row>
    <row r="1627" spans="1:12">
      <c r="A1627" s="300" t="s">
        <v>3440</v>
      </c>
      <c r="B1627" s="301" t="s">
        <v>3414</v>
      </c>
      <c r="C1627" s="302" t="s">
        <v>3441</v>
      </c>
      <c r="D1627" s="302" t="s">
        <v>3442</v>
      </c>
      <c r="E1627" s="303" t="s">
        <v>2442</v>
      </c>
      <c r="F1627" s="304" t="s">
        <v>2442</v>
      </c>
      <c r="G1627" s="305">
        <v>45</v>
      </c>
      <c r="H1627" s="306">
        <v>9</v>
      </c>
      <c r="I1627" s="306">
        <v>11</v>
      </c>
      <c r="J1627" s="306">
        <v>19</v>
      </c>
      <c r="K1627" s="306">
        <v>0</v>
      </c>
      <c r="L1627" s="306">
        <v>129</v>
      </c>
    </row>
    <row r="1628" spans="1:12">
      <c r="A1628" s="300" t="s">
        <v>3443</v>
      </c>
      <c r="B1628" s="301" t="s">
        <v>3414</v>
      </c>
      <c r="C1628" s="302" t="s">
        <v>3444</v>
      </c>
      <c r="D1628" s="302" t="s">
        <v>3444</v>
      </c>
      <c r="E1628" s="303" t="s">
        <v>2442</v>
      </c>
      <c r="F1628" s="304" t="s">
        <v>2442</v>
      </c>
      <c r="G1628" s="305">
        <v>48</v>
      </c>
      <c r="H1628" s="306">
        <v>11</v>
      </c>
      <c r="I1628" s="306">
        <v>12</v>
      </c>
      <c r="J1628" s="306">
        <v>21</v>
      </c>
      <c r="K1628" s="306">
        <v>0</v>
      </c>
      <c r="L1628" s="306">
        <v>128</v>
      </c>
    </row>
    <row r="1629" spans="1:12">
      <c r="A1629" s="300" t="s">
        <v>3445</v>
      </c>
      <c r="B1629" s="301" t="s">
        <v>3414</v>
      </c>
      <c r="C1629" s="302" t="s">
        <v>3446</v>
      </c>
      <c r="D1629" s="302" t="s">
        <v>3446</v>
      </c>
      <c r="E1629" s="303" t="s">
        <v>2446</v>
      </c>
      <c r="F1629" s="304" t="s">
        <v>2601</v>
      </c>
      <c r="G1629" s="305">
        <v>48</v>
      </c>
      <c r="H1629" s="306">
        <v>11</v>
      </c>
      <c r="I1629" s="306">
        <v>12</v>
      </c>
      <c r="J1629" s="306">
        <v>21</v>
      </c>
      <c r="K1629" s="306">
        <v>0</v>
      </c>
      <c r="L1629" s="306">
        <v>185</v>
      </c>
    </row>
    <row r="1630" spans="1:12">
      <c r="A1630" s="300" t="s">
        <v>3447</v>
      </c>
      <c r="B1630" s="301" t="s">
        <v>3414</v>
      </c>
      <c r="C1630" s="302" t="s">
        <v>3446</v>
      </c>
      <c r="D1630" s="302" t="s">
        <v>3446</v>
      </c>
      <c r="E1630" s="303" t="s">
        <v>2603</v>
      </c>
      <c r="F1630" s="304" t="s">
        <v>2490</v>
      </c>
      <c r="G1630" s="305">
        <v>48</v>
      </c>
      <c r="H1630" s="306">
        <v>11</v>
      </c>
      <c r="I1630" s="306">
        <v>12</v>
      </c>
      <c r="J1630" s="306">
        <v>21</v>
      </c>
      <c r="K1630" s="306">
        <v>0</v>
      </c>
      <c r="L1630" s="306">
        <v>148</v>
      </c>
    </row>
    <row r="1631" spans="1:12">
      <c r="A1631" s="300" t="s">
        <v>3448</v>
      </c>
      <c r="B1631" s="301" t="s">
        <v>3414</v>
      </c>
      <c r="C1631" s="302" t="s">
        <v>3446</v>
      </c>
      <c r="D1631" s="302" t="s">
        <v>3446</v>
      </c>
      <c r="E1631" s="303" t="s">
        <v>2492</v>
      </c>
      <c r="F1631" s="304" t="s">
        <v>2494</v>
      </c>
      <c r="G1631" s="305">
        <v>48</v>
      </c>
      <c r="H1631" s="306">
        <v>11</v>
      </c>
      <c r="I1631" s="306">
        <v>12</v>
      </c>
      <c r="J1631" s="306">
        <v>21</v>
      </c>
      <c r="K1631" s="306">
        <v>0</v>
      </c>
      <c r="L1631" s="306">
        <v>202</v>
      </c>
    </row>
    <row r="1632" spans="1:12">
      <c r="A1632" s="300" t="s">
        <v>3449</v>
      </c>
      <c r="B1632" s="301" t="s">
        <v>3414</v>
      </c>
      <c r="C1632" s="302" t="s">
        <v>3446</v>
      </c>
      <c r="D1632" s="302" t="s">
        <v>3446</v>
      </c>
      <c r="E1632" s="303" t="s">
        <v>2496</v>
      </c>
      <c r="F1632" s="304" t="s">
        <v>2456</v>
      </c>
      <c r="G1632" s="305">
        <v>48</v>
      </c>
      <c r="H1632" s="306">
        <v>11</v>
      </c>
      <c r="I1632" s="306">
        <v>12</v>
      </c>
      <c r="J1632" s="306">
        <v>21</v>
      </c>
      <c r="K1632" s="306">
        <v>0</v>
      </c>
      <c r="L1632" s="306">
        <v>185</v>
      </c>
    </row>
    <row r="1633" spans="1:12">
      <c r="A1633" s="300" t="s">
        <v>3450</v>
      </c>
      <c r="B1633" s="301" t="s">
        <v>3414</v>
      </c>
      <c r="C1633" s="302" t="s">
        <v>3451</v>
      </c>
      <c r="D1633" s="302" t="s">
        <v>3452</v>
      </c>
      <c r="E1633" s="303" t="s">
        <v>2442</v>
      </c>
      <c r="F1633" s="304" t="s">
        <v>2442</v>
      </c>
      <c r="G1633" s="305">
        <v>41</v>
      </c>
      <c r="H1633" s="306">
        <v>9</v>
      </c>
      <c r="I1633" s="306">
        <v>9</v>
      </c>
      <c r="J1633" s="306">
        <v>18</v>
      </c>
      <c r="K1633" s="306">
        <v>0</v>
      </c>
      <c r="L1633" s="306">
        <v>129</v>
      </c>
    </row>
    <row r="1634" spans="1:12">
      <c r="A1634" s="300" t="s">
        <v>3453</v>
      </c>
      <c r="B1634" s="301" t="s">
        <v>3414</v>
      </c>
      <c r="C1634" s="302" t="s">
        <v>1181</v>
      </c>
      <c r="D1634" s="302" t="s">
        <v>3454</v>
      </c>
      <c r="E1634" s="303" t="s">
        <v>2442</v>
      </c>
      <c r="F1634" s="304" t="s">
        <v>2442</v>
      </c>
      <c r="G1634" s="305">
        <v>41</v>
      </c>
      <c r="H1634" s="306">
        <v>9</v>
      </c>
      <c r="I1634" s="306">
        <v>9</v>
      </c>
      <c r="J1634" s="306">
        <v>18</v>
      </c>
      <c r="K1634" s="306">
        <v>0</v>
      </c>
      <c r="L1634" s="306">
        <v>103</v>
      </c>
    </row>
    <row r="1635" spans="1:12">
      <c r="A1635" s="300" t="s">
        <v>3455</v>
      </c>
      <c r="B1635" s="301" t="s">
        <v>3414</v>
      </c>
      <c r="C1635" s="302" t="s">
        <v>3456</v>
      </c>
      <c r="D1635" s="302" t="s">
        <v>3457</v>
      </c>
      <c r="E1635" s="303" t="s">
        <v>2442</v>
      </c>
      <c r="F1635" s="304" t="s">
        <v>2442</v>
      </c>
      <c r="G1635" s="305">
        <v>45</v>
      </c>
      <c r="H1635" s="306">
        <v>9</v>
      </c>
      <c r="I1635" s="306">
        <v>11</v>
      </c>
      <c r="J1635" s="306">
        <v>19</v>
      </c>
      <c r="K1635" s="306">
        <v>0</v>
      </c>
      <c r="L1635" s="306">
        <v>102</v>
      </c>
    </row>
    <row r="1636" spans="1:12" ht="24">
      <c r="A1636" s="300" t="s">
        <v>3458</v>
      </c>
      <c r="B1636" s="301" t="s">
        <v>3459</v>
      </c>
      <c r="C1636" s="302" t="s">
        <v>3460</v>
      </c>
      <c r="D1636" s="302" t="s">
        <v>3461</v>
      </c>
      <c r="E1636" s="303" t="s">
        <v>2442</v>
      </c>
      <c r="F1636" s="304" t="s">
        <v>2442</v>
      </c>
      <c r="G1636" s="305">
        <v>45</v>
      </c>
      <c r="H1636" s="306">
        <v>9</v>
      </c>
      <c r="I1636" s="306">
        <v>11</v>
      </c>
      <c r="J1636" s="306">
        <v>19</v>
      </c>
      <c r="K1636" s="306">
        <v>0</v>
      </c>
      <c r="L1636" s="306">
        <v>101</v>
      </c>
    </row>
    <row r="1637" spans="1:12" ht="24">
      <c r="A1637" s="300" t="s">
        <v>3462</v>
      </c>
      <c r="B1637" s="301" t="s">
        <v>3459</v>
      </c>
      <c r="C1637" s="302" t="s">
        <v>3463</v>
      </c>
      <c r="D1637" s="302" t="s">
        <v>3464</v>
      </c>
      <c r="E1637" s="303" t="s">
        <v>2446</v>
      </c>
      <c r="F1637" s="304" t="s">
        <v>2474</v>
      </c>
      <c r="G1637" s="305">
        <v>45</v>
      </c>
      <c r="H1637" s="306">
        <v>9</v>
      </c>
      <c r="I1637" s="306">
        <v>11</v>
      </c>
      <c r="J1637" s="306">
        <v>19</v>
      </c>
      <c r="K1637" s="306">
        <v>0</v>
      </c>
      <c r="L1637" s="306">
        <v>180</v>
      </c>
    </row>
    <row r="1638" spans="1:12" ht="24">
      <c r="A1638" s="300" t="s">
        <v>3465</v>
      </c>
      <c r="B1638" s="301" t="s">
        <v>3459</v>
      </c>
      <c r="C1638" s="302" t="s">
        <v>3463</v>
      </c>
      <c r="D1638" s="302" t="s">
        <v>3464</v>
      </c>
      <c r="E1638" s="303" t="s">
        <v>2476</v>
      </c>
      <c r="F1638" s="304" t="s">
        <v>2450</v>
      </c>
      <c r="G1638" s="305">
        <v>45</v>
      </c>
      <c r="H1638" s="306">
        <v>9</v>
      </c>
      <c r="I1638" s="306">
        <v>11</v>
      </c>
      <c r="J1638" s="306">
        <v>19</v>
      </c>
      <c r="K1638" s="306">
        <v>0</v>
      </c>
      <c r="L1638" s="306">
        <v>114</v>
      </c>
    </row>
    <row r="1639" spans="1:12" ht="24">
      <c r="A1639" s="300" t="s">
        <v>3466</v>
      </c>
      <c r="B1639" s="301" t="s">
        <v>3459</v>
      </c>
      <c r="C1639" s="302" t="s">
        <v>3463</v>
      </c>
      <c r="D1639" s="302" t="s">
        <v>3464</v>
      </c>
      <c r="E1639" s="303" t="s">
        <v>2452</v>
      </c>
      <c r="F1639" s="304" t="s">
        <v>2494</v>
      </c>
      <c r="G1639" s="305">
        <v>45</v>
      </c>
      <c r="H1639" s="306">
        <v>9</v>
      </c>
      <c r="I1639" s="306">
        <v>11</v>
      </c>
      <c r="J1639" s="306">
        <v>19</v>
      </c>
      <c r="K1639" s="306">
        <v>0</v>
      </c>
      <c r="L1639" s="306">
        <v>212</v>
      </c>
    </row>
    <row r="1640" spans="1:12" ht="24">
      <c r="A1640" s="300" t="s">
        <v>3467</v>
      </c>
      <c r="B1640" s="301" t="s">
        <v>3459</v>
      </c>
      <c r="C1640" s="302" t="s">
        <v>3463</v>
      </c>
      <c r="D1640" s="302" t="s">
        <v>3464</v>
      </c>
      <c r="E1640" s="303" t="s">
        <v>2496</v>
      </c>
      <c r="F1640" s="304" t="s">
        <v>2456</v>
      </c>
      <c r="G1640" s="305">
        <v>45</v>
      </c>
      <c r="H1640" s="306">
        <v>9</v>
      </c>
      <c r="I1640" s="306">
        <v>11</v>
      </c>
      <c r="J1640" s="306">
        <v>19</v>
      </c>
      <c r="K1640" s="306">
        <v>0</v>
      </c>
      <c r="L1640" s="306">
        <v>180</v>
      </c>
    </row>
    <row r="1641" spans="1:12">
      <c r="A1641" s="300" t="s">
        <v>3468</v>
      </c>
      <c r="B1641" s="301" t="s">
        <v>3459</v>
      </c>
      <c r="C1641" s="302" t="s">
        <v>3469</v>
      </c>
      <c r="D1641" s="302" t="s">
        <v>3469</v>
      </c>
      <c r="E1641" s="303" t="s">
        <v>2442</v>
      </c>
      <c r="F1641" s="304" t="s">
        <v>2442</v>
      </c>
      <c r="G1641" s="305">
        <v>45</v>
      </c>
      <c r="H1641" s="306">
        <v>9</v>
      </c>
      <c r="I1641" s="306">
        <v>11</v>
      </c>
      <c r="J1641" s="306">
        <v>19</v>
      </c>
      <c r="K1641" s="306">
        <v>0</v>
      </c>
      <c r="L1641" s="306">
        <v>151</v>
      </c>
    </row>
    <row r="1642" spans="1:12">
      <c r="A1642" s="300" t="s">
        <v>3470</v>
      </c>
      <c r="B1642" s="301" t="s">
        <v>3471</v>
      </c>
      <c r="C1642" s="302" t="s">
        <v>3472</v>
      </c>
      <c r="D1642" s="302" t="s">
        <v>3472</v>
      </c>
      <c r="E1642" s="303" t="s">
        <v>2442</v>
      </c>
      <c r="F1642" s="304" t="s">
        <v>2442</v>
      </c>
      <c r="G1642" s="305">
        <v>45</v>
      </c>
      <c r="H1642" s="306">
        <v>9</v>
      </c>
      <c r="I1642" s="306">
        <v>11</v>
      </c>
      <c r="J1642" s="306">
        <v>19</v>
      </c>
      <c r="K1642" s="306">
        <v>0</v>
      </c>
      <c r="L1642" s="306">
        <v>96</v>
      </c>
    </row>
    <row r="1643" spans="1:12" ht="24">
      <c r="A1643" s="300" t="s">
        <v>3473</v>
      </c>
      <c r="B1643" s="301" t="s">
        <v>3471</v>
      </c>
      <c r="C1643" s="302" t="s">
        <v>3474</v>
      </c>
      <c r="D1643" s="302" t="s">
        <v>3475</v>
      </c>
      <c r="E1643" s="303" t="s">
        <v>2446</v>
      </c>
      <c r="F1643" s="304" t="s">
        <v>2601</v>
      </c>
      <c r="G1643" s="305">
        <v>52</v>
      </c>
      <c r="H1643" s="306">
        <v>12</v>
      </c>
      <c r="I1643" s="306">
        <v>12</v>
      </c>
      <c r="J1643" s="306">
        <v>23</v>
      </c>
      <c r="K1643" s="306">
        <v>0</v>
      </c>
      <c r="L1643" s="306">
        <v>192</v>
      </c>
    </row>
    <row r="1644" spans="1:12" ht="24">
      <c r="A1644" s="300" t="s">
        <v>3476</v>
      </c>
      <c r="B1644" s="301" t="s">
        <v>3471</v>
      </c>
      <c r="C1644" s="302" t="s">
        <v>3474</v>
      </c>
      <c r="D1644" s="302" t="s">
        <v>3475</v>
      </c>
      <c r="E1644" s="303" t="s">
        <v>2603</v>
      </c>
      <c r="F1644" s="304" t="s">
        <v>2447</v>
      </c>
      <c r="G1644" s="305">
        <v>52</v>
      </c>
      <c r="H1644" s="306">
        <v>12</v>
      </c>
      <c r="I1644" s="306">
        <v>12</v>
      </c>
      <c r="J1644" s="306">
        <v>23</v>
      </c>
      <c r="K1644" s="306">
        <v>0</v>
      </c>
      <c r="L1644" s="306">
        <v>157</v>
      </c>
    </row>
    <row r="1645" spans="1:12" ht="24">
      <c r="A1645" s="300" t="s">
        <v>3477</v>
      </c>
      <c r="B1645" s="301" t="s">
        <v>3471</v>
      </c>
      <c r="C1645" s="302" t="s">
        <v>3474</v>
      </c>
      <c r="D1645" s="302" t="s">
        <v>3475</v>
      </c>
      <c r="E1645" s="303" t="s">
        <v>2449</v>
      </c>
      <c r="F1645" s="304" t="s">
        <v>2450</v>
      </c>
      <c r="G1645" s="305">
        <v>52</v>
      </c>
      <c r="H1645" s="306">
        <v>12</v>
      </c>
      <c r="I1645" s="306">
        <v>12</v>
      </c>
      <c r="J1645" s="306">
        <v>23</v>
      </c>
      <c r="K1645" s="306">
        <v>0</v>
      </c>
      <c r="L1645" s="306">
        <v>219</v>
      </c>
    </row>
    <row r="1646" spans="1:12" ht="24">
      <c r="A1646" s="300" t="s">
        <v>3478</v>
      </c>
      <c r="B1646" s="301" t="s">
        <v>3471</v>
      </c>
      <c r="C1646" s="302" t="s">
        <v>3474</v>
      </c>
      <c r="D1646" s="302" t="s">
        <v>3475</v>
      </c>
      <c r="E1646" s="303" t="s">
        <v>2452</v>
      </c>
      <c r="F1646" s="304" t="s">
        <v>2494</v>
      </c>
      <c r="G1646" s="305">
        <v>52</v>
      </c>
      <c r="H1646" s="306">
        <v>12</v>
      </c>
      <c r="I1646" s="306">
        <v>12</v>
      </c>
      <c r="J1646" s="306">
        <v>23</v>
      </c>
      <c r="K1646" s="306">
        <v>0</v>
      </c>
      <c r="L1646" s="306">
        <v>177</v>
      </c>
    </row>
    <row r="1647" spans="1:12" ht="24">
      <c r="A1647" s="300" t="s">
        <v>3479</v>
      </c>
      <c r="B1647" s="301" t="s">
        <v>3471</v>
      </c>
      <c r="C1647" s="302" t="s">
        <v>3474</v>
      </c>
      <c r="D1647" s="302" t="s">
        <v>3475</v>
      </c>
      <c r="E1647" s="303" t="s">
        <v>2496</v>
      </c>
      <c r="F1647" s="304" t="s">
        <v>2456</v>
      </c>
      <c r="G1647" s="305">
        <v>52</v>
      </c>
      <c r="H1647" s="306">
        <v>12</v>
      </c>
      <c r="I1647" s="306">
        <v>12</v>
      </c>
      <c r="J1647" s="306">
        <v>23</v>
      </c>
      <c r="K1647" s="306">
        <v>0</v>
      </c>
      <c r="L1647" s="306">
        <v>192</v>
      </c>
    </row>
    <row r="1648" spans="1:12">
      <c r="A1648" s="300" t="s">
        <v>3480</v>
      </c>
      <c r="B1648" s="301" t="s">
        <v>3471</v>
      </c>
      <c r="C1648" s="302" t="s">
        <v>3029</v>
      </c>
      <c r="D1648" s="302" t="s">
        <v>3481</v>
      </c>
      <c r="E1648" s="303" t="s">
        <v>2442</v>
      </c>
      <c r="F1648" s="304" t="s">
        <v>2442</v>
      </c>
      <c r="G1648" s="305">
        <v>45</v>
      </c>
      <c r="H1648" s="306">
        <v>9</v>
      </c>
      <c r="I1648" s="306">
        <v>11</v>
      </c>
      <c r="J1648" s="306">
        <v>19</v>
      </c>
      <c r="K1648" s="306">
        <v>0</v>
      </c>
      <c r="L1648" s="306">
        <v>105</v>
      </c>
    </row>
    <row r="1649" spans="1:12">
      <c r="A1649" s="300" t="s">
        <v>3482</v>
      </c>
      <c r="B1649" s="301" t="s">
        <v>3471</v>
      </c>
      <c r="C1649" s="302" t="s">
        <v>3483</v>
      </c>
      <c r="D1649" s="302" t="s">
        <v>3484</v>
      </c>
      <c r="E1649" s="303" t="s">
        <v>2446</v>
      </c>
      <c r="F1649" s="304" t="s">
        <v>2490</v>
      </c>
      <c r="G1649" s="305">
        <v>48</v>
      </c>
      <c r="H1649" s="306">
        <v>11</v>
      </c>
      <c r="I1649" s="306">
        <v>12</v>
      </c>
      <c r="J1649" s="306">
        <v>21</v>
      </c>
      <c r="K1649" s="306">
        <v>0</v>
      </c>
      <c r="L1649" s="306">
        <v>117</v>
      </c>
    </row>
    <row r="1650" spans="1:12">
      <c r="A1650" s="300" t="s">
        <v>3485</v>
      </c>
      <c r="B1650" s="301" t="s">
        <v>3471</v>
      </c>
      <c r="C1650" s="302" t="s">
        <v>3483</v>
      </c>
      <c r="D1650" s="302" t="s">
        <v>3484</v>
      </c>
      <c r="E1650" s="303" t="s">
        <v>2492</v>
      </c>
      <c r="F1650" s="304" t="s">
        <v>2453</v>
      </c>
      <c r="G1650" s="305">
        <v>48</v>
      </c>
      <c r="H1650" s="306">
        <v>11</v>
      </c>
      <c r="I1650" s="306">
        <v>12</v>
      </c>
      <c r="J1650" s="306">
        <v>21</v>
      </c>
      <c r="K1650" s="306">
        <v>0</v>
      </c>
      <c r="L1650" s="306">
        <v>158</v>
      </c>
    </row>
    <row r="1651" spans="1:12">
      <c r="A1651" s="300" t="s">
        <v>3486</v>
      </c>
      <c r="B1651" s="301" t="s">
        <v>3471</v>
      </c>
      <c r="C1651" s="302" t="s">
        <v>3483</v>
      </c>
      <c r="D1651" s="302" t="s">
        <v>3484</v>
      </c>
      <c r="E1651" s="303" t="s">
        <v>2455</v>
      </c>
      <c r="F1651" s="304" t="s">
        <v>2456</v>
      </c>
      <c r="G1651" s="305">
        <v>48</v>
      </c>
      <c r="H1651" s="306">
        <v>11</v>
      </c>
      <c r="I1651" s="306">
        <v>12</v>
      </c>
      <c r="J1651" s="306">
        <v>21</v>
      </c>
      <c r="K1651" s="306">
        <v>0</v>
      </c>
      <c r="L1651" s="306">
        <v>117</v>
      </c>
    </row>
    <row r="1652" spans="1:12">
      <c r="A1652" s="300" t="s">
        <v>3487</v>
      </c>
      <c r="B1652" s="301" t="s">
        <v>3471</v>
      </c>
      <c r="C1652" s="302" t="s">
        <v>3488</v>
      </c>
      <c r="D1652" s="302" t="s">
        <v>3489</v>
      </c>
      <c r="E1652" s="303" t="s">
        <v>2446</v>
      </c>
      <c r="F1652" s="304" t="s">
        <v>2447</v>
      </c>
      <c r="G1652" s="305">
        <v>45</v>
      </c>
      <c r="H1652" s="306">
        <v>9</v>
      </c>
      <c r="I1652" s="306">
        <v>11</v>
      </c>
      <c r="J1652" s="306">
        <v>19</v>
      </c>
      <c r="K1652" s="306">
        <v>0</v>
      </c>
      <c r="L1652" s="306">
        <v>93</v>
      </c>
    </row>
    <row r="1653" spans="1:12">
      <c r="A1653" s="300" t="s">
        <v>3490</v>
      </c>
      <c r="B1653" s="301" t="s">
        <v>3471</v>
      </c>
      <c r="C1653" s="302" t="s">
        <v>3488</v>
      </c>
      <c r="D1653" s="302" t="s">
        <v>3489</v>
      </c>
      <c r="E1653" s="303" t="s">
        <v>2449</v>
      </c>
      <c r="F1653" s="304" t="s">
        <v>2450</v>
      </c>
      <c r="G1653" s="305">
        <v>45</v>
      </c>
      <c r="H1653" s="306">
        <v>9</v>
      </c>
      <c r="I1653" s="306">
        <v>11</v>
      </c>
      <c r="J1653" s="306">
        <v>19</v>
      </c>
      <c r="K1653" s="306">
        <v>0</v>
      </c>
      <c r="L1653" s="306">
        <v>103</v>
      </c>
    </row>
    <row r="1654" spans="1:12">
      <c r="A1654" s="300" t="s">
        <v>3491</v>
      </c>
      <c r="B1654" s="301" t="s">
        <v>3471</v>
      </c>
      <c r="C1654" s="302" t="s">
        <v>3488</v>
      </c>
      <c r="D1654" s="302" t="s">
        <v>3489</v>
      </c>
      <c r="E1654" s="303" t="s">
        <v>2452</v>
      </c>
      <c r="F1654" s="304" t="s">
        <v>2494</v>
      </c>
      <c r="G1654" s="305">
        <v>45</v>
      </c>
      <c r="H1654" s="306">
        <v>9</v>
      </c>
      <c r="I1654" s="306">
        <v>11</v>
      </c>
      <c r="J1654" s="306">
        <v>19</v>
      </c>
      <c r="K1654" s="306">
        <v>0</v>
      </c>
      <c r="L1654" s="306">
        <v>157</v>
      </c>
    </row>
    <row r="1655" spans="1:12">
      <c r="A1655" s="300" t="s">
        <v>3492</v>
      </c>
      <c r="B1655" s="301" t="s">
        <v>3471</v>
      </c>
      <c r="C1655" s="302" t="s">
        <v>3488</v>
      </c>
      <c r="D1655" s="302" t="s">
        <v>3489</v>
      </c>
      <c r="E1655" s="303" t="s">
        <v>2496</v>
      </c>
      <c r="F1655" s="304" t="s">
        <v>2456</v>
      </c>
      <c r="G1655" s="305">
        <v>45</v>
      </c>
      <c r="H1655" s="306">
        <v>9</v>
      </c>
      <c r="I1655" s="306">
        <v>11</v>
      </c>
      <c r="J1655" s="306">
        <v>19</v>
      </c>
      <c r="K1655" s="306">
        <v>0</v>
      </c>
      <c r="L1655" s="306">
        <v>93</v>
      </c>
    </row>
    <row r="1656" spans="1:12">
      <c r="A1656" s="300" t="s">
        <v>3493</v>
      </c>
      <c r="B1656" s="301" t="s">
        <v>3494</v>
      </c>
      <c r="C1656" s="302" t="s">
        <v>2465</v>
      </c>
      <c r="D1656" s="302" t="s">
        <v>3495</v>
      </c>
      <c r="E1656" s="303" t="s">
        <v>2446</v>
      </c>
      <c r="F1656" s="304" t="s">
        <v>2474</v>
      </c>
      <c r="G1656" s="305">
        <v>45</v>
      </c>
      <c r="H1656" s="306">
        <v>9</v>
      </c>
      <c r="I1656" s="306">
        <v>11</v>
      </c>
      <c r="J1656" s="306">
        <v>19</v>
      </c>
      <c r="K1656" s="306">
        <v>0</v>
      </c>
      <c r="L1656" s="306">
        <v>98</v>
      </c>
    </row>
    <row r="1657" spans="1:12">
      <c r="A1657" s="300" t="s">
        <v>3496</v>
      </c>
      <c r="B1657" s="301" t="s">
        <v>3494</v>
      </c>
      <c r="C1657" s="302" t="s">
        <v>2465</v>
      </c>
      <c r="D1657" s="302" t="s">
        <v>3495</v>
      </c>
      <c r="E1657" s="303" t="s">
        <v>2476</v>
      </c>
      <c r="F1657" s="304" t="s">
        <v>2450</v>
      </c>
      <c r="G1657" s="305">
        <v>45</v>
      </c>
      <c r="H1657" s="306">
        <v>9</v>
      </c>
      <c r="I1657" s="306">
        <v>11</v>
      </c>
      <c r="J1657" s="306">
        <v>19</v>
      </c>
      <c r="K1657" s="306">
        <v>0</v>
      </c>
      <c r="L1657" s="306">
        <v>93</v>
      </c>
    </row>
    <row r="1658" spans="1:12">
      <c r="A1658" s="300" t="s">
        <v>3497</v>
      </c>
      <c r="B1658" s="301" t="s">
        <v>3494</v>
      </c>
      <c r="C1658" s="302" t="s">
        <v>2465</v>
      </c>
      <c r="D1658" s="302" t="s">
        <v>3495</v>
      </c>
      <c r="E1658" s="303" t="s">
        <v>2452</v>
      </c>
      <c r="F1658" s="304" t="s">
        <v>2494</v>
      </c>
      <c r="G1658" s="305">
        <v>45</v>
      </c>
      <c r="H1658" s="306">
        <v>9</v>
      </c>
      <c r="I1658" s="306">
        <v>11</v>
      </c>
      <c r="J1658" s="306">
        <v>19</v>
      </c>
      <c r="K1658" s="306">
        <v>0</v>
      </c>
      <c r="L1658" s="306">
        <v>133</v>
      </c>
    </row>
    <row r="1659" spans="1:12">
      <c r="A1659" s="300" t="s">
        <v>3498</v>
      </c>
      <c r="B1659" s="301" t="s">
        <v>3494</v>
      </c>
      <c r="C1659" s="302" t="s">
        <v>2465</v>
      </c>
      <c r="D1659" s="302" t="s">
        <v>3495</v>
      </c>
      <c r="E1659" s="303" t="s">
        <v>2496</v>
      </c>
      <c r="F1659" s="304" t="s">
        <v>2456</v>
      </c>
      <c r="G1659" s="305">
        <v>45</v>
      </c>
      <c r="H1659" s="306">
        <v>9</v>
      </c>
      <c r="I1659" s="306">
        <v>11</v>
      </c>
      <c r="J1659" s="306">
        <v>19</v>
      </c>
      <c r="K1659" s="306">
        <v>0</v>
      </c>
      <c r="L1659" s="306">
        <v>98</v>
      </c>
    </row>
    <row r="1660" spans="1:12">
      <c r="A1660" s="300" t="s">
        <v>3499</v>
      </c>
      <c r="B1660" s="301" t="s">
        <v>3494</v>
      </c>
      <c r="C1660" s="302" t="s">
        <v>3500</v>
      </c>
      <c r="D1660" s="302" t="s">
        <v>3501</v>
      </c>
      <c r="E1660" s="303" t="s">
        <v>2446</v>
      </c>
      <c r="F1660" s="304" t="s">
        <v>2450</v>
      </c>
      <c r="G1660" s="305">
        <v>45</v>
      </c>
      <c r="H1660" s="306">
        <v>9</v>
      </c>
      <c r="I1660" s="306">
        <v>11</v>
      </c>
      <c r="J1660" s="306">
        <v>19</v>
      </c>
      <c r="K1660" s="306">
        <v>0</v>
      </c>
      <c r="L1660" s="306">
        <v>93</v>
      </c>
    </row>
    <row r="1661" spans="1:12">
      <c r="A1661" s="300" t="s">
        <v>3502</v>
      </c>
      <c r="B1661" s="301" t="s">
        <v>3494</v>
      </c>
      <c r="C1661" s="302" t="s">
        <v>3500</v>
      </c>
      <c r="D1661" s="302" t="s">
        <v>3501</v>
      </c>
      <c r="E1661" s="303" t="s">
        <v>2452</v>
      </c>
      <c r="F1661" s="304" t="s">
        <v>2494</v>
      </c>
      <c r="G1661" s="305">
        <v>45</v>
      </c>
      <c r="H1661" s="306">
        <v>9</v>
      </c>
      <c r="I1661" s="306">
        <v>11</v>
      </c>
      <c r="J1661" s="306">
        <v>19</v>
      </c>
      <c r="K1661" s="306">
        <v>0</v>
      </c>
      <c r="L1661" s="306">
        <v>148</v>
      </c>
    </row>
    <row r="1662" spans="1:12">
      <c r="A1662" s="300" t="s">
        <v>3503</v>
      </c>
      <c r="B1662" s="301" t="s">
        <v>3494</v>
      </c>
      <c r="C1662" s="302" t="s">
        <v>3500</v>
      </c>
      <c r="D1662" s="302" t="s">
        <v>3501</v>
      </c>
      <c r="E1662" s="303" t="s">
        <v>2496</v>
      </c>
      <c r="F1662" s="304" t="s">
        <v>2456</v>
      </c>
      <c r="G1662" s="305">
        <v>45</v>
      </c>
      <c r="H1662" s="306">
        <v>9</v>
      </c>
      <c r="I1662" s="306">
        <v>11</v>
      </c>
      <c r="J1662" s="306">
        <v>19</v>
      </c>
      <c r="K1662" s="306">
        <v>0</v>
      </c>
      <c r="L1662" s="306">
        <v>93</v>
      </c>
    </row>
    <row r="1663" spans="1:12">
      <c r="A1663" s="300" t="s">
        <v>3504</v>
      </c>
      <c r="B1663" s="301" t="s">
        <v>3494</v>
      </c>
      <c r="C1663" s="302" t="s">
        <v>3505</v>
      </c>
      <c r="D1663" s="302" t="s">
        <v>3506</v>
      </c>
      <c r="E1663" s="303" t="s">
        <v>2446</v>
      </c>
      <c r="F1663" s="304" t="s">
        <v>2450</v>
      </c>
      <c r="G1663" s="305">
        <v>45</v>
      </c>
      <c r="H1663" s="306">
        <v>9</v>
      </c>
      <c r="I1663" s="306">
        <v>11</v>
      </c>
      <c r="J1663" s="306">
        <v>19</v>
      </c>
      <c r="K1663" s="306">
        <v>0</v>
      </c>
      <c r="L1663" s="306">
        <v>93</v>
      </c>
    </row>
    <row r="1664" spans="1:12">
      <c r="A1664" s="300" t="s">
        <v>3507</v>
      </c>
      <c r="B1664" s="301" t="s">
        <v>3494</v>
      </c>
      <c r="C1664" s="302" t="s">
        <v>3505</v>
      </c>
      <c r="D1664" s="302" t="s">
        <v>3506</v>
      </c>
      <c r="E1664" s="303" t="s">
        <v>2452</v>
      </c>
      <c r="F1664" s="304" t="s">
        <v>2456</v>
      </c>
      <c r="G1664" s="305">
        <v>45</v>
      </c>
      <c r="H1664" s="306">
        <v>9</v>
      </c>
      <c r="I1664" s="306">
        <v>11</v>
      </c>
      <c r="J1664" s="306">
        <v>19</v>
      </c>
      <c r="K1664" s="306">
        <v>0</v>
      </c>
      <c r="L1664" s="306">
        <v>124</v>
      </c>
    </row>
    <row r="1665" spans="1:12">
      <c r="A1665" s="300" t="s">
        <v>3508</v>
      </c>
      <c r="B1665" s="301" t="s">
        <v>3509</v>
      </c>
      <c r="C1665" s="302" t="s">
        <v>3510</v>
      </c>
      <c r="D1665" s="302" t="s">
        <v>3511</v>
      </c>
      <c r="E1665" s="303" t="s">
        <v>2442</v>
      </c>
      <c r="F1665" s="304" t="s">
        <v>2442</v>
      </c>
      <c r="G1665" s="305">
        <v>45</v>
      </c>
      <c r="H1665" s="306">
        <v>9</v>
      </c>
      <c r="I1665" s="306">
        <v>11</v>
      </c>
      <c r="J1665" s="306">
        <v>19</v>
      </c>
      <c r="K1665" s="306">
        <v>0</v>
      </c>
      <c r="L1665" s="306">
        <v>127</v>
      </c>
    </row>
    <row r="1666" spans="1:12">
      <c r="A1666" s="300" t="s">
        <v>3512</v>
      </c>
      <c r="B1666" s="301" t="s">
        <v>3509</v>
      </c>
      <c r="C1666" s="302" t="s">
        <v>3513</v>
      </c>
      <c r="D1666" s="302" t="s">
        <v>3369</v>
      </c>
      <c r="E1666" s="303" t="s">
        <v>2442</v>
      </c>
      <c r="F1666" s="304" t="s">
        <v>2442</v>
      </c>
      <c r="G1666" s="305">
        <v>48</v>
      </c>
      <c r="H1666" s="306">
        <v>11</v>
      </c>
      <c r="I1666" s="306">
        <v>12</v>
      </c>
      <c r="J1666" s="306">
        <v>21</v>
      </c>
      <c r="K1666" s="306">
        <v>0</v>
      </c>
      <c r="L1666" s="306">
        <v>103</v>
      </c>
    </row>
    <row r="1667" spans="1:12">
      <c r="A1667" s="300" t="s">
        <v>3514</v>
      </c>
      <c r="B1667" s="301" t="s">
        <v>3509</v>
      </c>
      <c r="C1667" s="302" t="s">
        <v>3515</v>
      </c>
      <c r="D1667" s="302" t="s">
        <v>3058</v>
      </c>
      <c r="E1667" s="303" t="s">
        <v>2442</v>
      </c>
      <c r="F1667" s="304" t="s">
        <v>2442</v>
      </c>
      <c r="G1667" s="305">
        <v>45</v>
      </c>
      <c r="H1667" s="306">
        <v>9</v>
      </c>
      <c r="I1667" s="306">
        <v>11</v>
      </c>
      <c r="J1667" s="306">
        <v>19</v>
      </c>
      <c r="K1667" s="306">
        <v>0</v>
      </c>
      <c r="L1667" s="306">
        <v>98</v>
      </c>
    </row>
    <row r="1668" spans="1:12">
      <c r="A1668" s="300" t="s">
        <v>3516</v>
      </c>
      <c r="B1668" s="301" t="s">
        <v>3509</v>
      </c>
      <c r="C1668" s="302" t="s">
        <v>3517</v>
      </c>
      <c r="D1668" s="302" t="s">
        <v>3518</v>
      </c>
      <c r="E1668" s="303" t="s">
        <v>2442</v>
      </c>
      <c r="F1668" s="304" t="s">
        <v>2442</v>
      </c>
      <c r="G1668" s="305">
        <v>45</v>
      </c>
      <c r="H1668" s="306">
        <v>9</v>
      </c>
      <c r="I1668" s="306">
        <v>11</v>
      </c>
      <c r="J1668" s="306">
        <v>19</v>
      </c>
      <c r="K1668" s="306">
        <v>0</v>
      </c>
      <c r="L1668" s="306">
        <v>117</v>
      </c>
    </row>
    <row r="1669" spans="1:12">
      <c r="A1669" s="300" t="s">
        <v>3519</v>
      </c>
      <c r="B1669" s="301" t="s">
        <v>3509</v>
      </c>
      <c r="C1669" s="302" t="s">
        <v>3520</v>
      </c>
      <c r="D1669" s="302" t="s">
        <v>3521</v>
      </c>
      <c r="E1669" s="303" t="s">
        <v>2446</v>
      </c>
      <c r="F1669" s="304" t="s">
        <v>2538</v>
      </c>
      <c r="G1669" s="305">
        <v>45</v>
      </c>
      <c r="H1669" s="306">
        <v>9</v>
      </c>
      <c r="I1669" s="306">
        <v>11</v>
      </c>
      <c r="J1669" s="306">
        <v>19</v>
      </c>
      <c r="K1669" s="306">
        <v>0</v>
      </c>
      <c r="L1669" s="306">
        <v>170</v>
      </c>
    </row>
    <row r="1670" spans="1:12">
      <c r="A1670" s="300" t="s">
        <v>3522</v>
      </c>
      <c r="B1670" s="301" t="s">
        <v>3509</v>
      </c>
      <c r="C1670" s="302" t="s">
        <v>3520</v>
      </c>
      <c r="D1670" s="302" t="s">
        <v>3521</v>
      </c>
      <c r="E1670" s="309" t="s">
        <v>2540</v>
      </c>
      <c r="F1670" s="304" t="s">
        <v>2494</v>
      </c>
      <c r="G1670" s="305">
        <v>45</v>
      </c>
      <c r="H1670" s="306">
        <v>9</v>
      </c>
      <c r="I1670" s="306">
        <v>11</v>
      </c>
      <c r="J1670" s="306">
        <v>19</v>
      </c>
      <c r="K1670" s="306">
        <v>0</v>
      </c>
      <c r="L1670" s="306">
        <v>162</v>
      </c>
    </row>
    <row r="1671" spans="1:12">
      <c r="A1671" s="300" t="s">
        <v>3523</v>
      </c>
      <c r="B1671" s="301" t="s">
        <v>3509</v>
      </c>
      <c r="C1671" s="302" t="s">
        <v>3520</v>
      </c>
      <c r="D1671" s="302" t="s">
        <v>3521</v>
      </c>
      <c r="E1671" s="310" t="s">
        <v>2496</v>
      </c>
      <c r="F1671" s="304" t="s">
        <v>2456</v>
      </c>
      <c r="G1671" s="305">
        <v>45</v>
      </c>
      <c r="H1671" s="306">
        <v>9</v>
      </c>
      <c r="I1671" s="306">
        <v>11</v>
      </c>
      <c r="J1671" s="306">
        <v>19</v>
      </c>
      <c r="K1671" s="306">
        <v>0</v>
      </c>
      <c r="L1671" s="306">
        <v>170</v>
      </c>
    </row>
    <row r="1672" spans="1:12" ht="24">
      <c r="A1672" s="300" t="s">
        <v>3524</v>
      </c>
      <c r="B1672" s="301" t="s">
        <v>3525</v>
      </c>
      <c r="C1672" s="302" t="s">
        <v>3526</v>
      </c>
      <c r="D1672" s="302" t="s">
        <v>3527</v>
      </c>
      <c r="E1672" s="309" t="s">
        <v>2442</v>
      </c>
      <c r="F1672" s="304" t="s">
        <v>2442</v>
      </c>
      <c r="G1672" s="305">
        <v>45</v>
      </c>
      <c r="H1672" s="306">
        <v>9</v>
      </c>
      <c r="I1672" s="306">
        <v>11</v>
      </c>
      <c r="J1672" s="306">
        <v>19</v>
      </c>
      <c r="K1672" s="306">
        <v>0</v>
      </c>
      <c r="L1672" s="306">
        <v>163</v>
      </c>
    </row>
    <row r="1673" spans="1:12">
      <c r="A1673" s="300" t="s">
        <v>3528</v>
      </c>
      <c r="B1673" s="301" t="s">
        <v>3525</v>
      </c>
      <c r="C1673" s="302" t="s">
        <v>3529</v>
      </c>
      <c r="D1673" s="302" t="s">
        <v>3530</v>
      </c>
      <c r="E1673" s="303" t="s">
        <v>2446</v>
      </c>
      <c r="F1673" s="304" t="s">
        <v>2459</v>
      </c>
      <c r="G1673" s="305">
        <v>45</v>
      </c>
      <c r="H1673" s="306">
        <v>9</v>
      </c>
      <c r="I1673" s="306">
        <v>11</v>
      </c>
      <c r="J1673" s="306">
        <v>19</v>
      </c>
      <c r="K1673" s="306">
        <v>0</v>
      </c>
      <c r="L1673" s="306">
        <v>146</v>
      </c>
    </row>
    <row r="1674" spans="1:12">
      <c r="A1674" s="300" t="s">
        <v>3531</v>
      </c>
      <c r="B1674" s="301" t="s">
        <v>3525</v>
      </c>
      <c r="C1674" s="302" t="s">
        <v>3529</v>
      </c>
      <c r="D1674" s="302" t="s">
        <v>3530</v>
      </c>
      <c r="E1674" s="309" t="s">
        <v>2461</v>
      </c>
      <c r="F1674" s="304" t="s">
        <v>2490</v>
      </c>
      <c r="G1674" s="305">
        <v>45</v>
      </c>
      <c r="H1674" s="306">
        <v>9</v>
      </c>
      <c r="I1674" s="306">
        <v>11</v>
      </c>
      <c r="J1674" s="306">
        <v>19</v>
      </c>
      <c r="K1674" s="306">
        <v>0</v>
      </c>
      <c r="L1674" s="306">
        <v>165</v>
      </c>
    </row>
    <row r="1675" spans="1:12">
      <c r="A1675" s="300" t="s">
        <v>3532</v>
      </c>
      <c r="B1675" s="301" t="s">
        <v>3525</v>
      </c>
      <c r="C1675" s="302" t="s">
        <v>3529</v>
      </c>
      <c r="D1675" s="302" t="s">
        <v>3530</v>
      </c>
      <c r="E1675" s="310" t="s">
        <v>2492</v>
      </c>
      <c r="F1675" s="304" t="s">
        <v>2456</v>
      </c>
      <c r="G1675" s="305">
        <v>45</v>
      </c>
      <c r="H1675" s="306">
        <v>9</v>
      </c>
      <c r="I1675" s="306">
        <v>11</v>
      </c>
      <c r="J1675" s="306">
        <v>19</v>
      </c>
      <c r="K1675" s="306">
        <v>0</v>
      </c>
      <c r="L1675" s="306">
        <v>146</v>
      </c>
    </row>
    <row r="1676" spans="1:12">
      <c r="A1676" s="300" t="s">
        <v>3533</v>
      </c>
      <c r="B1676" s="301" t="s">
        <v>3525</v>
      </c>
      <c r="C1676" s="302" t="s">
        <v>3534</v>
      </c>
      <c r="D1676" s="302" t="s">
        <v>3030</v>
      </c>
      <c r="E1676" s="309" t="s">
        <v>2446</v>
      </c>
      <c r="F1676" s="304" t="s">
        <v>2474</v>
      </c>
      <c r="G1676" s="305">
        <v>41</v>
      </c>
      <c r="H1676" s="306">
        <v>9</v>
      </c>
      <c r="I1676" s="306">
        <v>9</v>
      </c>
      <c r="J1676" s="306">
        <v>18</v>
      </c>
      <c r="K1676" s="306">
        <v>0</v>
      </c>
      <c r="L1676" s="306">
        <v>97</v>
      </c>
    </row>
    <row r="1677" spans="1:12">
      <c r="A1677" s="300" t="s">
        <v>3535</v>
      </c>
      <c r="B1677" s="301" t="s">
        <v>3525</v>
      </c>
      <c r="C1677" s="302" t="s">
        <v>3534</v>
      </c>
      <c r="D1677" s="302" t="s">
        <v>3030</v>
      </c>
      <c r="E1677" s="303" t="s">
        <v>2476</v>
      </c>
      <c r="F1677" s="304" t="s">
        <v>2490</v>
      </c>
      <c r="G1677" s="305">
        <v>41</v>
      </c>
      <c r="H1677" s="306">
        <v>9</v>
      </c>
      <c r="I1677" s="306">
        <v>9</v>
      </c>
      <c r="J1677" s="306">
        <v>18</v>
      </c>
      <c r="K1677" s="306">
        <v>0</v>
      </c>
      <c r="L1677" s="306">
        <v>93</v>
      </c>
    </row>
    <row r="1678" spans="1:12">
      <c r="A1678" s="300" t="s">
        <v>3536</v>
      </c>
      <c r="B1678" s="301" t="s">
        <v>3525</v>
      </c>
      <c r="C1678" s="302" t="s">
        <v>3534</v>
      </c>
      <c r="D1678" s="302" t="s">
        <v>3030</v>
      </c>
      <c r="E1678" s="303" t="s">
        <v>2492</v>
      </c>
      <c r="F1678" s="304" t="s">
        <v>2456</v>
      </c>
      <c r="G1678" s="305">
        <v>41</v>
      </c>
      <c r="H1678" s="306">
        <v>9</v>
      </c>
      <c r="I1678" s="306">
        <v>9</v>
      </c>
      <c r="J1678" s="306">
        <v>18</v>
      </c>
      <c r="K1678" s="306">
        <v>0</v>
      </c>
      <c r="L1678" s="306">
        <v>97</v>
      </c>
    </row>
    <row r="1679" spans="1:12">
      <c r="A1679" s="300" t="s">
        <v>3537</v>
      </c>
      <c r="B1679" s="301" t="s">
        <v>3525</v>
      </c>
      <c r="C1679" s="302" t="s">
        <v>3538</v>
      </c>
      <c r="D1679" s="302" t="s">
        <v>3539</v>
      </c>
      <c r="E1679" s="303" t="s">
        <v>2442</v>
      </c>
      <c r="F1679" s="304" t="s">
        <v>2442</v>
      </c>
      <c r="G1679" s="305">
        <v>45</v>
      </c>
      <c r="H1679" s="306">
        <v>9</v>
      </c>
      <c r="I1679" s="306">
        <v>11</v>
      </c>
      <c r="J1679" s="306">
        <v>19</v>
      </c>
      <c r="K1679" s="306">
        <v>0</v>
      </c>
      <c r="L1679" s="306">
        <v>107</v>
      </c>
    </row>
    <row r="1680" spans="1:12">
      <c r="A1680" s="300" t="s">
        <v>3540</v>
      </c>
      <c r="B1680" s="301" t="s">
        <v>3525</v>
      </c>
      <c r="C1680" s="302" t="s">
        <v>3541</v>
      </c>
      <c r="D1680" s="302" t="s">
        <v>3542</v>
      </c>
      <c r="E1680" s="309" t="s">
        <v>2442</v>
      </c>
      <c r="F1680" s="304" t="s">
        <v>2442</v>
      </c>
      <c r="G1680" s="305">
        <v>45</v>
      </c>
      <c r="H1680" s="306">
        <v>9</v>
      </c>
      <c r="I1680" s="306">
        <v>11</v>
      </c>
      <c r="J1680" s="306">
        <v>19</v>
      </c>
      <c r="K1680" s="306">
        <v>0</v>
      </c>
      <c r="L1680" s="306">
        <v>101</v>
      </c>
    </row>
    <row r="1681" spans="1:12">
      <c r="A1681" s="300" t="s">
        <v>3543</v>
      </c>
      <c r="B1681" s="301" t="s">
        <v>3525</v>
      </c>
      <c r="C1681" s="302" t="s">
        <v>2866</v>
      </c>
      <c r="D1681" s="302" t="s">
        <v>3544</v>
      </c>
      <c r="E1681" s="310" t="s">
        <v>2446</v>
      </c>
      <c r="F1681" s="304" t="s">
        <v>2459</v>
      </c>
      <c r="G1681" s="305">
        <v>48</v>
      </c>
      <c r="H1681" s="306">
        <v>11</v>
      </c>
      <c r="I1681" s="306">
        <v>12</v>
      </c>
      <c r="J1681" s="306">
        <v>21</v>
      </c>
      <c r="K1681" s="306">
        <v>0</v>
      </c>
      <c r="L1681" s="306">
        <v>142</v>
      </c>
    </row>
    <row r="1682" spans="1:12">
      <c r="A1682" s="300" t="s">
        <v>3545</v>
      </c>
      <c r="B1682" s="301" t="s">
        <v>3525</v>
      </c>
      <c r="C1682" s="302" t="s">
        <v>2866</v>
      </c>
      <c r="D1682" s="302" t="s">
        <v>3544</v>
      </c>
      <c r="E1682" s="309" t="s">
        <v>2461</v>
      </c>
      <c r="F1682" s="304" t="s">
        <v>2538</v>
      </c>
      <c r="G1682" s="305">
        <v>48</v>
      </c>
      <c r="H1682" s="306">
        <v>11</v>
      </c>
      <c r="I1682" s="306">
        <v>12</v>
      </c>
      <c r="J1682" s="306">
        <v>21</v>
      </c>
      <c r="K1682" s="306">
        <v>0</v>
      </c>
      <c r="L1682" s="306">
        <v>155</v>
      </c>
    </row>
    <row r="1683" spans="1:12">
      <c r="A1683" s="300" t="s">
        <v>3546</v>
      </c>
      <c r="B1683" s="301" t="s">
        <v>3525</v>
      </c>
      <c r="C1683" s="302" t="s">
        <v>2866</v>
      </c>
      <c r="D1683" s="302" t="s">
        <v>3544</v>
      </c>
      <c r="E1683" s="303" t="s">
        <v>2540</v>
      </c>
      <c r="F1683" s="304" t="s">
        <v>2456</v>
      </c>
      <c r="G1683" s="305">
        <v>48</v>
      </c>
      <c r="H1683" s="306">
        <v>11</v>
      </c>
      <c r="I1683" s="306">
        <v>12</v>
      </c>
      <c r="J1683" s="306">
        <v>21</v>
      </c>
      <c r="K1683" s="306">
        <v>0</v>
      </c>
      <c r="L1683" s="306">
        <v>142</v>
      </c>
    </row>
    <row r="1684" spans="1:12">
      <c r="A1684" s="300" t="s">
        <v>3547</v>
      </c>
      <c r="B1684" s="301" t="s">
        <v>3525</v>
      </c>
      <c r="C1684" s="302" t="s">
        <v>2645</v>
      </c>
      <c r="D1684" s="302" t="s">
        <v>2645</v>
      </c>
      <c r="E1684" s="309" t="s">
        <v>2442</v>
      </c>
      <c r="F1684" s="304" t="s">
        <v>2442</v>
      </c>
      <c r="G1684" s="305">
        <v>45</v>
      </c>
      <c r="H1684" s="306">
        <v>9</v>
      </c>
      <c r="I1684" s="306">
        <v>11</v>
      </c>
      <c r="J1684" s="306">
        <v>19</v>
      </c>
      <c r="K1684" s="306">
        <v>0</v>
      </c>
      <c r="L1684" s="306">
        <v>98</v>
      </c>
    </row>
    <row r="1685" spans="1:12">
      <c r="A1685" s="300" t="s">
        <v>3548</v>
      </c>
      <c r="B1685" s="301" t="s">
        <v>3525</v>
      </c>
      <c r="C1685" s="302" t="s">
        <v>3549</v>
      </c>
      <c r="D1685" s="302" t="s">
        <v>3549</v>
      </c>
      <c r="E1685" s="310" t="s">
        <v>2446</v>
      </c>
      <c r="F1685" s="304" t="s">
        <v>2450</v>
      </c>
      <c r="G1685" s="305">
        <v>48</v>
      </c>
      <c r="H1685" s="306">
        <v>11</v>
      </c>
      <c r="I1685" s="306">
        <v>12</v>
      </c>
      <c r="J1685" s="306">
        <v>21</v>
      </c>
      <c r="K1685" s="306">
        <v>0</v>
      </c>
      <c r="L1685" s="306">
        <v>99</v>
      </c>
    </row>
    <row r="1686" spans="1:12">
      <c r="A1686" s="300" t="s">
        <v>3550</v>
      </c>
      <c r="B1686" s="301" t="s">
        <v>3525</v>
      </c>
      <c r="C1686" s="302" t="s">
        <v>3549</v>
      </c>
      <c r="D1686" s="302" t="s">
        <v>3549</v>
      </c>
      <c r="E1686" s="309" t="s">
        <v>2452</v>
      </c>
      <c r="F1686" s="308" t="s">
        <v>2494</v>
      </c>
      <c r="G1686" s="305">
        <v>48</v>
      </c>
      <c r="H1686" s="306">
        <v>11</v>
      </c>
      <c r="I1686" s="306">
        <v>12</v>
      </c>
      <c r="J1686" s="306">
        <v>21</v>
      </c>
      <c r="K1686" s="306">
        <v>0</v>
      </c>
      <c r="L1686" s="306">
        <v>121</v>
      </c>
    </row>
    <row r="1687" spans="1:12">
      <c r="A1687" s="300" t="s">
        <v>3551</v>
      </c>
      <c r="B1687" s="301" t="s">
        <v>3525</v>
      </c>
      <c r="C1687" s="302" t="s">
        <v>3549</v>
      </c>
      <c r="D1687" s="302" t="s">
        <v>3549</v>
      </c>
      <c r="E1687" s="303" t="s">
        <v>2496</v>
      </c>
      <c r="F1687" s="304" t="s">
        <v>2456</v>
      </c>
      <c r="G1687" s="305">
        <v>48</v>
      </c>
      <c r="H1687" s="306">
        <v>11</v>
      </c>
      <c r="I1687" s="306">
        <v>12</v>
      </c>
      <c r="J1687" s="306">
        <v>21</v>
      </c>
      <c r="K1687" s="306">
        <v>0</v>
      </c>
      <c r="L1687" s="306">
        <v>99</v>
      </c>
    </row>
    <row r="1688" spans="1:12" ht="24">
      <c r="A1688" s="300" t="s">
        <v>3552</v>
      </c>
      <c r="B1688" s="301" t="s">
        <v>3525</v>
      </c>
      <c r="C1688" s="302" t="s">
        <v>3553</v>
      </c>
      <c r="D1688" s="302" t="s">
        <v>3554</v>
      </c>
      <c r="E1688" s="303" t="s">
        <v>2446</v>
      </c>
      <c r="F1688" s="304" t="s">
        <v>2740</v>
      </c>
      <c r="G1688" s="305">
        <v>45</v>
      </c>
      <c r="H1688" s="306">
        <v>9</v>
      </c>
      <c r="I1688" s="306">
        <v>11</v>
      </c>
      <c r="J1688" s="306">
        <v>19</v>
      </c>
      <c r="K1688" s="306">
        <v>0</v>
      </c>
      <c r="L1688" s="306">
        <v>121</v>
      </c>
    </row>
    <row r="1689" spans="1:12" ht="24">
      <c r="A1689" s="300" t="s">
        <v>3555</v>
      </c>
      <c r="B1689" s="301" t="s">
        <v>3525</v>
      </c>
      <c r="C1689" s="302" t="s">
        <v>3553</v>
      </c>
      <c r="D1689" s="302" t="s">
        <v>3554</v>
      </c>
      <c r="E1689" s="303" t="s">
        <v>2742</v>
      </c>
      <c r="F1689" s="304" t="s">
        <v>2450</v>
      </c>
      <c r="G1689" s="305">
        <v>45</v>
      </c>
      <c r="H1689" s="306">
        <v>9</v>
      </c>
      <c r="I1689" s="306">
        <v>11</v>
      </c>
      <c r="J1689" s="306">
        <v>19</v>
      </c>
      <c r="K1689" s="306">
        <v>0</v>
      </c>
      <c r="L1689" s="306">
        <v>137</v>
      </c>
    </row>
    <row r="1690" spans="1:12" ht="24">
      <c r="A1690" s="300" t="s">
        <v>3556</v>
      </c>
      <c r="B1690" s="301" t="s">
        <v>3525</v>
      </c>
      <c r="C1690" s="302" t="s">
        <v>3553</v>
      </c>
      <c r="D1690" s="302" t="s">
        <v>3554</v>
      </c>
      <c r="E1690" s="309" t="s">
        <v>2452</v>
      </c>
      <c r="F1690" s="304" t="s">
        <v>2456</v>
      </c>
      <c r="G1690" s="305">
        <v>45</v>
      </c>
      <c r="H1690" s="306">
        <v>9</v>
      </c>
      <c r="I1690" s="306">
        <v>11</v>
      </c>
      <c r="J1690" s="306">
        <v>19</v>
      </c>
      <c r="K1690" s="306">
        <v>0</v>
      </c>
      <c r="L1690" s="306">
        <v>121</v>
      </c>
    </row>
    <row r="1691" spans="1:12">
      <c r="A1691" s="300" t="s">
        <v>3557</v>
      </c>
      <c r="B1691" s="301" t="s">
        <v>3525</v>
      </c>
      <c r="C1691" s="302" t="s">
        <v>3089</v>
      </c>
      <c r="D1691" s="302" t="s">
        <v>3089</v>
      </c>
      <c r="E1691" s="310" t="s">
        <v>2442</v>
      </c>
      <c r="F1691" s="304" t="s">
        <v>2442</v>
      </c>
      <c r="G1691" s="305">
        <v>48</v>
      </c>
      <c r="H1691" s="306">
        <v>11</v>
      </c>
      <c r="I1691" s="306">
        <v>12</v>
      </c>
      <c r="J1691" s="306">
        <v>21</v>
      </c>
      <c r="K1691" s="306">
        <v>0</v>
      </c>
      <c r="L1691" s="306">
        <v>105</v>
      </c>
    </row>
    <row r="1692" spans="1:12">
      <c r="A1692" s="300" t="s">
        <v>3558</v>
      </c>
      <c r="B1692" s="301" t="s">
        <v>3525</v>
      </c>
      <c r="C1692" s="302" t="s">
        <v>3559</v>
      </c>
      <c r="D1692" s="302" t="s">
        <v>3560</v>
      </c>
      <c r="E1692" s="309" t="s">
        <v>2442</v>
      </c>
      <c r="F1692" s="304" t="s">
        <v>2442</v>
      </c>
      <c r="G1692" s="305">
        <v>41</v>
      </c>
      <c r="H1692" s="306">
        <v>9</v>
      </c>
      <c r="I1692" s="306">
        <v>9</v>
      </c>
      <c r="J1692" s="306">
        <v>18</v>
      </c>
      <c r="K1692" s="306">
        <v>0</v>
      </c>
      <c r="L1692" s="306">
        <v>105</v>
      </c>
    </row>
    <row r="1693" spans="1:12">
      <c r="A1693" s="300" t="s">
        <v>3561</v>
      </c>
      <c r="B1693" s="301" t="s">
        <v>3525</v>
      </c>
      <c r="C1693" s="302" t="s">
        <v>3562</v>
      </c>
      <c r="D1693" s="302" t="s">
        <v>3563</v>
      </c>
      <c r="E1693" s="310" t="s">
        <v>2442</v>
      </c>
      <c r="F1693" s="304" t="s">
        <v>2442</v>
      </c>
      <c r="G1693" s="305">
        <v>45</v>
      </c>
      <c r="H1693" s="306">
        <v>9</v>
      </c>
      <c r="I1693" s="306">
        <v>11</v>
      </c>
      <c r="J1693" s="306">
        <v>19</v>
      </c>
      <c r="K1693" s="306">
        <v>0</v>
      </c>
      <c r="L1693" s="306">
        <v>120</v>
      </c>
    </row>
    <row r="1694" spans="1:12">
      <c r="A1694" s="300" t="s">
        <v>3564</v>
      </c>
      <c r="B1694" s="301" t="s">
        <v>3525</v>
      </c>
      <c r="C1694" s="302" t="s">
        <v>3565</v>
      </c>
      <c r="D1694" s="302" t="s">
        <v>3511</v>
      </c>
      <c r="E1694" s="309" t="s">
        <v>2442</v>
      </c>
      <c r="F1694" s="304" t="s">
        <v>2442</v>
      </c>
      <c r="G1694" s="305">
        <v>45</v>
      </c>
      <c r="H1694" s="306">
        <v>9</v>
      </c>
      <c r="I1694" s="306">
        <v>11</v>
      </c>
      <c r="J1694" s="306">
        <v>19</v>
      </c>
      <c r="K1694" s="306">
        <v>0</v>
      </c>
      <c r="L1694" s="306">
        <v>101</v>
      </c>
    </row>
    <row r="1695" spans="1:12">
      <c r="A1695" s="300" t="s">
        <v>3566</v>
      </c>
      <c r="B1695" s="301" t="s">
        <v>3525</v>
      </c>
      <c r="C1695" s="302" t="s">
        <v>3567</v>
      </c>
      <c r="D1695" s="302" t="s">
        <v>3568</v>
      </c>
      <c r="E1695" s="310" t="s">
        <v>2442</v>
      </c>
      <c r="F1695" s="304" t="s">
        <v>2442</v>
      </c>
      <c r="G1695" s="305">
        <v>48</v>
      </c>
      <c r="H1695" s="306">
        <v>11</v>
      </c>
      <c r="I1695" s="306">
        <v>12</v>
      </c>
      <c r="J1695" s="306">
        <v>21</v>
      </c>
      <c r="K1695" s="306">
        <v>0</v>
      </c>
      <c r="L1695" s="306">
        <v>124</v>
      </c>
    </row>
    <row r="1696" spans="1:12">
      <c r="A1696" s="300" t="s">
        <v>3569</v>
      </c>
      <c r="B1696" s="301" t="s">
        <v>3525</v>
      </c>
      <c r="C1696" s="302" t="s">
        <v>3570</v>
      </c>
      <c r="D1696" s="302" t="s">
        <v>3571</v>
      </c>
      <c r="E1696" s="303" t="s">
        <v>2446</v>
      </c>
      <c r="F1696" s="304" t="s">
        <v>2447</v>
      </c>
      <c r="G1696" s="305">
        <v>45</v>
      </c>
      <c r="H1696" s="306">
        <v>9</v>
      </c>
      <c r="I1696" s="306">
        <v>11</v>
      </c>
      <c r="J1696" s="306">
        <v>19</v>
      </c>
      <c r="K1696" s="306">
        <v>0</v>
      </c>
      <c r="L1696" s="306">
        <v>93</v>
      </c>
    </row>
    <row r="1697" spans="1:12">
      <c r="A1697" s="300" t="s">
        <v>3572</v>
      </c>
      <c r="B1697" s="301" t="s">
        <v>3525</v>
      </c>
      <c r="C1697" s="302" t="s">
        <v>3570</v>
      </c>
      <c r="D1697" s="302" t="s">
        <v>3571</v>
      </c>
      <c r="E1697" s="303" t="s">
        <v>2449</v>
      </c>
      <c r="F1697" s="304" t="s">
        <v>2450</v>
      </c>
      <c r="G1697" s="305">
        <v>45</v>
      </c>
      <c r="H1697" s="306">
        <v>9</v>
      </c>
      <c r="I1697" s="306">
        <v>11</v>
      </c>
      <c r="J1697" s="306">
        <v>19</v>
      </c>
      <c r="K1697" s="306">
        <v>0</v>
      </c>
      <c r="L1697" s="306">
        <v>100</v>
      </c>
    </row>
    <row r="1698" spans="1:12">
      <c r="A1698" s="300" t="s">
        <v>3573</v>
      </c>
      <c r="B1698" s="301" t="s">
        <v>3525</v>
      </c>
      <c r="C1698" s="302" t="s">
        <v>3570</v>
      </c>
      <c r="D1698" s="302" t="s">
        <v>3571</v>
      </c>
      <c r="E1698" s="303" t="s">
        <v>2452</v>
      </c>
      <c r="F1698" s="304" t="s">
        <v>2494</v>
      </c>
      <c r="G1698" s="305">
        <v>45</v>
      </c>
      <c r="H1698" s="306">
        <v>9</v>
      </c>
      <c r="I1698" s="306">
        <v>11</v>
      </c>
      <c r="J1698" s="306">
        <v>19</v>
      </c>
      <c r="K1698" s="306">
        <v>0</v>
      </c>
      <c r="L1698" s="306">
        <v>110</v>
      </c>
    </row>
    <row r="1699" spans="1:12">
      <c r="A1699" s="300" t="s">
        <v>3574</v>
      </c>
      <c r="B1699" s="301" t="s">
        <v>3525</v>
      </c>
      <c r="C1699" s="302" t="s">
        <v>3570</v>
      </c>
      <c r="D1699" s="302" t="s">
        <v>3571</v>
      </c>
      <c r="E1699" s="303" t="s">
        <v>2496</v>
      </c>
      <c r="F1699" s="304" t="s">
        <v>2456</v>
      </c>
      <c r="G1699" s="305">
        <v>45</v>
      </c>
      <c r="H1699" s="306">
        <v>9</v>
      </c>
      <c r="I1699" s="306">
        <v>11</v>
      </c>
      <c r="J1699" s="306">
        <v>19</v>
      </c>
      <c r="K1699" s="306">
        <v>0</v>
      </c>
      <c r="L1699" s="306">
        <v>93</v>
      </c>
    </row>
    <row r="1700" spans="1:12">
      <c r="A1700" s="300" t="s">
        <v>3575</v>
      </c>
      <c r="B1700" s="301" t="s">
        <v>3525</v>
      </c>
      <c r="C1700" s="302" t="s">
        <v>3576</v>
      </c>
      <c r="D1700" s="302" t="s">
        <v>3577</v>
      </c>
      <c r="E1700" s="303" t="s">
        <v>2442</v>
      </c>
      <c r="F1700" s="304" t="s">
        <v>2442</v>
      </c>
      <c r="G1700" s="305">
        <v>45</v>
      </c>
      <c r="H1700" s="306">
        <v>9</v>
      </c>
      <c r="I1700" s="306">
        <v>11</v>
      </c>
      <c r="J1700" s="306">
        <v>19</v>
      </c>
      <c r="K1700" s="306">
        <v>0</v>
      </c>
      <c r="L1700" s="306">
        <v>102</v>
      </c>
    </row>
    <row r="1701" spans="1:12">
      <c r="A1701" s="300" t="s">
        <v>3578</v>
      </c>
      <c r="B1701" s="301" t="s">
        <v>3579</v>
      </c>
      <c r="C1701" s="302" t="s">
        <v>3580</v>
      </c>
      <c r="D1701" s="302" t="s">
        <v>2671</v>
      </c>
      <c r="E1701" s="310" t="s">
        <v>2446</v>
      </c>
      <c r="F1701" s="304" t="s">
        <v>2474</v>
      </c>
      <c r="G1701" s="305">
        <v>48</v>
      </c>
      <c r="H1701" s="306">
        <v>11</v>
      </c>
      <c r="I1701" s="306">
        <v>12</v>
      </c>
      <c r="J1701" s="306">
        <v>21</v>
      </c>
      <c r="K1701" s="306">
        <v>0</v>
      </c>
      <c r="L1701" s="306">
        <v>168</v>
      </c>
    </row>
    <row r="1702" spans="1:12">
      <c r="A1702" s="300" t="s">
        <v>3581</v>
      </c>
      <c r="B1702" s="301" t="s">
        <v>3579</v>
      </c>
      <c r="C1702" s="302" t="s">
        <v>3580</v>
      </c>
      <c r="D1702" s="302" t="s">
        <v>2671</v>
      </c>
      <c r="E1702" s="309" t="s">
        <v>2476</v>
      </c>
      <c r="F1702" s="304" t="s">
        <v>2447</v>
      </c>
      <c r="G1702" s="305">
        <v>48</v>
      </c>
      <c r="H1702" s="306">
        <v>11</v>
      </c>
      <c r="I1702" s="306">
        <v>12</v>
      </c>
      <c r="J1702" s="306">
        <v>21</v>
      </c>
      <c r="K1702" s="306">
        <v>0</v>
      </c>
      <c r="L1702" s="306">
        <v>93</v>
      </c>
    </row>
    <row r="1703" spans="1:12">
      <c r="A1703" s="300" t="s">
        <v>3582</v>
      </c>
      <c r="B1703" s="301" t="s">
        <v>3579</v>
      </c>
      <c r="C1703" s="302" t="s">
        <v>3580</v>
      </c>
      <c r="D1703" s="302" t="s">
        <v>2671</v>
      </c>
      <c r="E1703" s="310" t="s">
        <v>2449</v>
      </c>
      <c r="F1703" s="304" t="s">
        <v>2456</v>
      </c>
      <c r="G1703" s="305">
        <v>48</v>
      </c>
      <c r="H1703" s="306">
        <v>11</v>
      </c>
      <c r="I1703" s="306">
        <v>12</v>
      </c>
      <c r="J1703" s="306">
        <v>21</v>
      </c>
      <c r="K1703" s="306">
        <v>0</v>
      </c>
      <c r="L1703" s="306">
        <v>168</v>
      </c>
    </row>
    <row r="1704" spans="1:12">
      <c r="A1704" s="300" t="s">
        <v>3583</v>
      </c>
      <c r="B1704" s="301" t="s">
        <v>3579</v>
      </c>
      <c r="C1704" s="302" t="s">
        <v>3584</v>
      </c>
      <c r="D1704" s="302" t="s">
        <v>2679</v>
      </c>
      <c r="E1704" s="309" t="s">
        <v>2446</v>
      </c>
      <c r="F1704" s="304" t="s">
        <v>2601</v>
      </c>
      <c r="G1704" s="305">
        <v>56</v>
      </c>
      <c r="H1704" s="306">
        <v>12</v>
      </c>
      <c r="I1704" s="306">
        <v>13</v>
      </c>
      <c r="J1704" s="306">
        <v>25</v>
      </c>
      <c r="K1704" s="306">
        <v>0</v>
      </c>
      <c r="L1704" s="306">
        <v>130</v>
      </c>
    </row>
    <row r="1705" spans="1:12">
      <c r="A1705" s="300" t="s">
        <v>3585</v>
      </c>
      <c r="B1705" s="301" t="s">
        <v>3579</v>
      </c>
      <c r="C1705" s="302" t="s">
        <v>3584</v>
      </c>
      <c r="D1705" s="302" t="s">
        <v>2679</v>
      </c>
      <c r="E1705" s="303" t="s">
        <v>2603</v>
      </c>
      <c r="F1705" s="304" t="s">
        <v>2490</v>
      </c>
      <c r="G1705" s="305">
        <v>56</v>
      </c>
      <c r="H1705" s="306">
        <v>12</v>
      </c>
      <c r="I1705" s="306">
        <v>13</v>
      </c>
      <c r="J1705" s="306">
        <v>25</v>
      </c>
      <c r="K1705" s="306">
        <v>0</v>
      </c>
      <c r="L1705" s="306">
        <v>254</v>
      </c>
    </row>
    <row r="1706" spans="1:12">
      <c r="A1706" s="300" t="s">
        <v>3586</v>
      </c>
      <c r="B1706" s="301" t="s">
        <v>3579</v>
      </c>
      <c r="C1706" s="302" t="s">
        <v>3584</v>
      </c>
      <c r="D1706" s="302" t="s">
        <v>2679</v>
      </c>
      <c r="E1706" s="309" t="s">
        <v>2492</v>
      </c>
      <c r="F1706" s="304" t="s">
        <v>2456</v>
      </c>
      <c r="G1706" s="305">
        <v>56</v>
      </c>
      <c r="H1706" s="306">
        <v>12</v>
      </c>
      <c r="I1706" s="306">
        <v>13</v>
      </c>
      <c r="J1706" s="306">
        <v>25</v>
      </c>
      <c r="K1706" s="306">
        <v>0</v>
      </c>
      <c r="L1706" s="306">
        <v>130</v>
      </c>
    </row>
    <row r="1707" spans="1:12">
      <c r="A1707" s="300" t="s">
        <v>3587</v>
      </c>
      <c r="B1707" s="301" t="s">
        <v>3579</v>
      </c>
      <c r="C1707" s="302" t="s">
        <v>3588</v>
      </c>
      <c r="D1707" s="302" t="s">
        <v>3589</v>
      </c>
      <c r="E1707" s="310" t="s">
        <v>2442</v>
      </c>
      <c r="F1707" s="304" t="s">
        <v>2442</v>
      </c>
      <c r="G1707" s="305">
        <v>45</v>
      </c>
      <c r="H1707" s="306">
        <v>9</v>
      </c>
      <c r="I1707" s="306">
        <v>11</v>
      </c>
      <c r="J1707" s="306">
        <v>19</v>
      </c>
      <c r="K1707" s="306">
        <v>0</v>
      </c>
      <c r="L1707" s="306">
        <v>100</v>
      </c>
    </row>
    <row r="1708" spans="1:12">
      <c r="A1708" s="300" t="s">
        <v>3590</v>
      </c>
      <c r="B1708" s="301" t="s">
        <v>3579</v>
      </c>
      <c r="C1708" s="302" t="s">
        <v>3591</v>
      </c>
      <c r="D1708" s="302" t="s">
        <v>3592</v>
      </c>
      <c r="E1708" s="309" t="s">
        <v>2446</v>
      </c>
      <c r="F1708" s="304" t="s">
        <v>2459</v>
      </c>
      <c r="G1708" s="305">
        <v>45</v>
      </c>
      <c r="H1708" s="306">
        <v>9</v>
      </c>
      <c r="I1708" s="306">
        <v>11</v>
      </c>
      <c r="J1708" s="306">
        <v>19</v>
      </c>
      <c r="K1708" s="306">
        <v>0</v>
      </c>
      <c r="L1708" s="306">
        <v>117</v>
      </c>
    </row>
    <row r="1709" spans="1:12">
      <c r="A1709" s="300" t="s">
        <v>3593</v>
      </c>
      <c r="B1709" s="301" t="s">
        <v>3579</v>
      </c>
      <c r="C1709" s="302" t="s">
        <v>3591</v>
      </c>
      <c r="D1709" s="302" t="s">
        <v>3592</v>
      </c>
      <c r="E1709" s="310" t="s">
        <v>2461</v>
      </c>
      <c r="F1709" s="304" t="s">
        <v>2494</v>
      </c>
      <c r="G1709" s="305">
        <v>45</v>
      </c>
      <c r="H1709" s="306">
        <v>9</v>
      </c>
      <c r="I1709" s="306">
        <v>11</v>
      </c>
      <c r="J1709" s="306">
        <v>19</v>
      </c>
      <c r="K1709" s="306">
        <v>0</v>
      </c>
      <c r="L1709" s="306">
        <v>124</v>
      </c>
    </row>
    <row r="1710" spans="1:12">
      <c r="A1710" s="300" t="s">
        <v>3594</v>
      </c>
      <c r="B1710" s="301" t="s">
        <v>3579</v>
      </c>
      <c r="C1710" s="302" t="s">
        <v>3591</v>
      </c>
      <c r="D1710" s="302" t="s">
        <v>3592</v>
      </c>
      <c r="E1710" s="309" t="s">
        <v>2496</v>
      </c>
      <c r="F1710" s="304" t="s">
        <v>2456</v>
      </c>
      <c r="G1710" s="305">
        <v>45</v>
      </c>
      <c r="H1710" s="306">
        <v>9</v>
      </c>
      <c r="I1710" s="306">
        <v>11</v>
      </c>
      <c r="J1710" s="306">
        <v>19</v>
      </c>
      <c r="K1710" s="306">
        <v>0</v>
      </c>
      <c r="L1710" s="306">
        <v>117</v>
      </c>
    </row>
    <row r="1711" spans="1:12">
      <c r="A1711" s="300" t="s">
        <v>3595</v>
      </c>
      <c r="B1711" s="301" t="s">
        <v>3596</v>
      </c>
      <c r="C1711" s="302" t="s">
        <v>3597</v>
      </c>
      <c r="D1711" s="302" t="s">
        <v>3388</v>
      </c>
      <c r="E1711" s="310" t="s">
        <v>2442</v>
      </c>
      <c r="F1711" s="304" t="s">
        <v>2442</v>
      </c>
      <c r="G1711" s="305">
        <v>52</v>
      </c>
      <c r="H1711" s="306">
        <v>12</v>
      </c>
      <c r="I1711" s="306">
        <v>12</v>
      </c>
      <c r="J1711" s="306">
        <v>23</v>
      </c>
      <c r="K1711" s="306">
        <v>0</v>
      </c>
      <c r="L1711" s="306">
        <v>99</v>
      </c>
    </row>
    <row r="1712" spans="1:12">
      <c r="A1712" s="300" t="s">
        <v>3598</v>
      </c>
      <c r="B1712" s="301" t="s">
        <v>3596</v>
      </c>
      <c r="C1712" s="302" t="s">
        <v>3599</v>
      </c>
      <c r="D1712" s="302" t="s">
        <v>3444</v>
      </c>
      <c r="E1712" s="303" t="s">
        <v>2442</v>
      </c>
      <c r="F1712" s="304" t="s">
        <v>2442</v>
      </c>
      <c r="G1712" s="305">
        <v>45</v>
      </c>
      <c r="H1712" s="306">
        <v>9</v>
      </c>
      <c r="I1712" s="306">
        <v>11</v>
      </c>
      <c r="J1712" s="306">
        <v>19</v>
      </c>
      <c r="K1712" s="306">
        <v>0</v>
      </c>
      <c r="L1712" s="306">
        <v>108</v>
      </c>
    </row>
    <row r="1713" spans="1:12" ht="24">
      <c r="A1713" s="300" t="s">
        <v>3600</v>
      </c>
      <c r="B1713" s="301" t="s">
        <v>3596</v>
      </c>
      <c r="C1713" s="302" t="s">
        <v>3601</v>
      </c>
      <c r="D1713" s="302" t="s">
        <v>3602</v>
      </c>
      <c r="E1713" s="310" t="s">
        <v>2442</v>
      </c>
      <c r="F1713" s="304" t="s">
        <v>2442</v>
      </c>
      <c r="G1713" s="305">
        <v>52</v>
      </c>
      <c r="H1713" s="306">
        <v>12</v>
      </c>
      <c r="I1713" s="306">
        <v>12</v>
      </c>
      <c r="J1713" s="306">
        <v>23</v>
      </c>
      <c r="K1713" s="306">
        <v>0</v>
      </c>
      <c r="L1713" s="306">
        <v>128</v>
      </c>
    </row>
    <row r="1714" spans="1:12">
      <c r="A1714" s="300" t="s">
        <v>3603</v>
      </c>
      <c r="B1714" s="301" t="s">
        <v>3596</v>
      </c>
      <c r="C1714" s="302" t="s">
        <v>3604</v>
      </c>
      <c r="D1714" s="302" t="s">
        <v>3604</v>
      </c>
      <c r="E1714" s="309" t="s">
        <v>2442</v>
      </c>
      <c r="F1714" s="304" t="s">
        <v>2442</v>
      </c>
      <c r="G1714" s="305">
        <v>45</v>
      </c>
      <c r="H1714" s="306">
        <v>9</v>
      </c>
      <c r="I1714" s="306">
        <v>11</v>
      </c>
      <c r="J1714" s="306">
        <v>19</v>
      </c>
      <c r="K1714" s="306">
        <v>0</v>
      </c>
      <c r="L1714" s="306">
        <v>101</v>
      </c>
    </row>
    <row r="1715" spans="1:12">
      <c r="A1715" s="300" t="s">
        <v>3605</v>
      </c>
      <c r="B1715" s="301" t="s">
        <v>3596</v>
      </c>
      <c r="C1715" s="302" t="s">
        <v>3606</v>
      </c>
      <c r="D1715" s="302" t="s">
        <v>3607</v>
      </c>
      <c r="E1715" s="310" t="s">
        <v>2442</v>
      </c>
      <c r="F1715" s="304" t="s">
        <v>2442</v>
      </c>
      <c r="G1715" s="305">
        <v>45</v>
      </c>
      <c r="H1715" s="306">
        <v>9</v>
      </c>
      <c r="I1715" s="306">
        <v>11</v>
      </c>
      <c r="J1715" s="306">
        <v>19</v>
      </c>
      <c r="K1715" s="306">
        <v>0</v>
      </c>
      <c r="L1715" s="306">
        <v>97</v>
      </c>
    </row>
    <row r="1716" spans="1:12">
      <c r="A1716" s="300" t="s">
        <v>3608</v>
      </c>
      <c r="B1716" s="301" t="s">
        <v>3596</v>
      </c>
      <c r="C1716" s="302" t="s">
        <v>289</v>
      </c>
      <c r="D1716" s="302" t="s">
        <v>3609</v>
      </c>
      <c r="E1716" s="303" t="s">
        <v>2446</v>
      </c>
      <c r="F1716" s="304" t="s">
        <v>2474</v>
      </c>
      <c r="G1716" s="305">
        <v>48</v>
      </c>
      <c r="H1716" s="306">
        <v>11</v>
      </c>
      <c r="I1716" s="306">
        <v>12</v>
      </c>
      <c r="J1716" s="306">
        <v>21</v>
      </c>
      <c r="K1716" s="306">
        <v>0</v>
      </c>
      <c r="L1716" s="306">
        <v>146</v>
      </c>
    </row>
    <row r="1717" spans="1:12">
      <c r="A1717" s="300" t="s">
        <v>3610</v>
      </c>
      <c r="B1717" s="301" t="s">
        <v>3596</v>
      </c>
      <c r="C1717" s="302" t="s">
        <v>289</v>
      </c>
      <c r="D1717" s="302" t="s">
        <v>3609</v>
      </c>
      <c r="E1717" s="310" t="s">
        <v>2476</v>
      </c>
      <c r="F1717" s="304" t="s">
        <v>2494</v>
      </c>
      <c r="G1717" s="305">
        <v>48</v>
      </c>
      <c r="H1717" s="306">
        <v>11</v>
      </c>
      <c r="I1717" s="306">
        <v>12</v>
      </c>
      <c r="J1717" s="306">
        <v>21</v>
      </c>
      <c r="K1717" s="306">
        <v>0</v>
      </c>
      <c r="L1717" s="306">
        <v>139</v>
      </c>
    </row>
    <row r="1718" spans="1:12">
      <c r="A1718" s="300" t="s">
        <v>3611</v>
      </c>
      <c r="B1718" s="301" t="s">
        <v>3596</v>
      </c>
      <c r="C1718" s="302" t="s">
        <v>289</v>
      </c>
      <c r="D1718" s="302" t="s">
        <v>3609</v>
      </c>
      <c r="E1718" s="309" t="s">
        <v>2496</v>
      </c>
      <c r="F1718" s="304" t="s">
        <v>2456</v>
      </c>
      <c r="G1718" s="305">
        <v>48</v>
      </c>
      <c r="H1718" s="306">
        <v>11</v>
      </c>
      <c r="I1718" s="306">
        <v>12</v>
      </c>
      <c r="J1718" s="306">
        <v>21</v>
      </c>
      <c r="K1718" s="306">
        <v>0</v>
      </c>
      <c r="L1718" s="306">
        <v>146</v>
      </c>
    </row>
    <row r="1719" spans="1:12">
      <c r="A1719" s="300" t="s">
        <v>3612</v>
      </c>
      <c r="B1719" s="301" t="s">
        <v>3596</v>
      </c>
      <c r="C1719" s="302" t="s">
        <v>3613</v>
      </c>
      <c r="D1719" s="302" t="s">
        <v>3614</v>
      </c>
      <c r="E1719" s="303" t="s">
        <v>2442</v>
      </c>
      <c r="F1719" s="304" t="s">
        <v>2442</v>
      </c>
      <c r="G1719" s="305">
        <v>45</v>
      </c>
      <c r="H1719" s="306">
        <v>9</v>
      </c>
      <c r="I1719" s="306">
        <v>11</v>
      </c>
      <c r="J1719" s="306">
        <v>19</v>
      </c>
      <c r="K1719" s="306">
        <v>0</v>
      </c>
      <c r="L1719" s="306">
        <v>107</v>
      </c>
    </row>
    <row r="1720" spans="1:12">
      <c r="A1720" s="300" t="s">
        <v>3615</v>
      </c>
      <c r="B1720" s="301" t="s">
        <v>3596</v>
      </c>
      <c r="C1720" s="302" t="s">
        <v>3616</v>
      </c>
      <c r="D1720" s="302" t="s">
        <v>3617</v>
      </c>
      <c r="E1720" s="303" t="s">
        <v>2446</v>
      </c>
      <c r="F1720" s="304" t="s">
        <v>2450</v>
      </c>
      <c r="G1720" s="305">
        <v>45</v>
      </c>
      <c r="H1720" s="306">
        <v>9</v>
      </c>
      <c r="I1720" s="306">
        <v>11</v>
      </c>
      <c r="J1720" s="306">
        <v>19</v>
      </c>
      <c r="K1720" s="306">
        <v>0</v>
      </c>
      <c r="L1720" s="306">
        <v>99</v>
      </c>
    </row>
    <row r="1721" spans="1:12">
      <c r="A1721" s="300" t="s">
        <v>3618</v>
      </c>
      <c r="B1721" s="301" t="s">
        <v>3596</v>
      </c>
      <c r="C1721" s="302" t="s">
        <v>3616</v>
      </c>
      <c r="D1721" s="302" t="s">
        <v>3617</v>
      </c>
      <c r="E1721" s="303" t="s">
        <v>2452</v>
      </c>
      <c r="F1721" s="304" t="s">
        <v>2494</v>
      </c>
      <c r="G1721" s="305">
        <v>45</v>
      </c>
      <c r="H1721" s="306">
        <v>9</v>
      </c>
      <c r="I1721" s="306">
        <v>11</v>
      </c>
      <c r="J1721" s="306">
        <v>19</v>
      </c>
      <c r="K1721" s="306">
        <v>0</v>
      </c>
      <c r="L1721" s="306">
        <v>180</v>
      </c>
    </row>
    <row r="1722" spans="1:12">
      <c r="A1722" s="300" t="s">
        <v>3619</v>
      </c>
      <c r="B1722" s="301" t="s">
        <v>3596</v>
      </c>
      <c r="C1722" s="302" t="s">
        <v>3616</v>
      </c>
      <c r="D1722" s="302" t="s">
        <v>3617</v>
      </c>
      <c r="E1722" s="309" t="s">
        <v>2496</v>
      </c>
      <c r="F1722" s="304" t="s">
        <v>2456</v>
      </c>
      <c r="G1722" s="305">
        <v>45</v>
      </c>
      <c r="H1722" s="306">
        <v>9</v>
      </c>
      <c r="I1722" s="306">
        <v>11</v>
      </c>
      <c r="J1722" s="306">
        <v>19</v>
      </c>
      <c r="K1722" s="306">
        <v>0</v>
      </c>
      <c r="L1722" s="306">
        <v>99</v>
      </c>
    </row>
    <row r="1723" spans="1:12">
      <c r="A1723" s="300" t="s">
        <v>3620</v>
      </c>
      <c r="B1723" s="301" t="s">
        <v>3596</v>
      </c>
      <c r="C1723" s="302" t="s">
        <v>3621</v>
      </c>
      <c r="D1723" s="302" t="s">
        <v>3622</v>
      </c>
      <c r="E1723" s="310" t="s">
        <v>2446</v>
      </c>
      <c r="F1723" s="304" t="s">
        <v>2538</v>
      </c>
      <c r="G1723" s="305">
        <v>48</v>
      </c>
      <c r="H1723" s="306">
        <v>11</v>
      </c>
      <c r="I1723" s="306">
        <v>12</v>
      </c>
      <c r="J1723" s="306">
        <v>21</v>
      </c>
      <c r="K1723" s="306">
        <v>0</v>
      </c>
      <c r="L1723" s="306">
        <v>108</v>
      </c>
    </row>
    <row r="1724" spans="1:12">
      <c r="A1724" s="300" t="s">
        <v>3623</v>
      </c>
      <c r="B1724" s="301" t="s">
        <v>3596</v>
      </c>
      <c r="C1724" s="302" t="s">
        <v>3621</v>
      </c>
      <c r="D1724" s="302" t="s">
        <v>3622</v>
      </c>
      <c r="E1724" s="309" t="s">
        <v>2540</v>
      </c>
      <c r="F1724" s="304" t="s">
        <v>2494</v>
      </c>
      <c r="G1724" s="305">
        <v>48</v>
      </c>
      <c r="H1724" s="306">
        <v>11</v>
      </c>
      <c r="I1724" s="306">
        <v>12</v>
      </c>
      <c r="J1724" s="306">
        <v>21</v>
      </c>
      <c r="K1724" s="306">
        <v>0</v>
      </c>
      <c r="L1724" s="306">
        <v>205</v>
      </c>
    </row>
    <row r="1725" spans="1:12">
      <c r="A1725" s="300" t="s">
        <v>3624</v>
      </c>
      <c r="B1725" s="301" t="s">
        <v>3596</v>
      </c>
      <c r="C1725" s="302" t="s">
        <v>3621</v>
      </c>
      <c r="D1725" s="302" t="s">
        <v>3622</v>
      </c>
      <c r="E1725" s="303" t="s">
        <v>2496</v>
      </c>
      <c r="F1725" s="304" t="s">
        <v>2456</v>
      </c>
      <c r="G1725" s="305">
        <v>48</v>
      </c>
      <c r="H1725" s="306">
        <v>11</v>
      </c>
      <c r="I1725" s="306">
        <v>12</v>
      </c>
      <c r="J1725" s="306">
        <v>21</v>
      </c>
      <c r="K1725" s="306">
        <v>0</v>
      </c>
      <c r="L1725" s="306">
        <v>108</v>
      </c>
    </row>
    <row r="1726" spans="1:12">
      <c r="A1726" s="300" t="s">
        <v>3625</v>
      </c>
      <c r="B1726" s="301" t="s">
        <v>3596</v>
      </c>
      <c r="C1726" s="302" t="s">
        <v>3626</v>
      </c>
      <c r="D1726" s="302" t="s">
        <v>3627</v>
      </c>
      <c r="E1726" s="309" t="s">
        <v>2442</v>
      </c>
      <c r="F1726" s="308" t="s">
        <v>2442</v>
      </c>
      <c r="G1726" s="305">
        <v>45</v>
      </c>
      <c r="H1726" s="306">
        <v>9</v>
      </c>
      <c r="I1726" s="306">
        <v>11</v>
      </c>
      <c r="J1726" s="306">
        <v>19</v>
      </c>
      <c r="K1726" s="306">
        <v>0</v>
      </c>
      <c r="L1726" s="306">
        <v>97</v>
      </c>
    </row>
    <row r="1727" spans="1:12" ht="24">
      <c r="A1727" s="300" t="s">
        <v>3628</v>
      </c>
      <c r="B1727" s="301" t="s">
        <v>3596</v>
      </c>
      <c r="C1727" s="302" t="s">
        <v>3629</v>
      </c>
      <c r="D1727" s="302" t="s">
        <v>3630</v>
      </c>
      <c r="E1727" s="310" t="s">
        <v>2446</v>
      </c>
      <c r="F1727" s="304" t="s">
        <v>2459</v>
      </c>
      <c r="G1727" s="305">
        <v>48</v>
      </c>
      <c r="H1727" s="306">
        <v>11</v>
      </c>
      <c r="I1727" s="306">
        <v>12</v>
      </c>
      <c r="J1727" s="306">
        <v>21</v>
      </c>
      <c r="K1727" s="306">
        <v>0</v>
      </c>
      <c r="L1727" s="306">
        <v>101</v>
      </c>
    </row>
    <row r="1728" spans="1:12" ht="24">
      <c r="A1728" s="300" t="s">
        <v>3631</v>
      </c>
      <c r="B1728" s="301" t="s">
        <v>3596</v>
      </c>
      <c r="C1728" s="302" t="s">
        <v>3629</v>
      </c>
      <c r="D1728" s="302" t="s">
        <v>3630</v>
      </c>
      <c r="E1728" s="309" t="s">
        <v>2461</v>
      </c>
      <c r="F1728" s="304" t="s">
        <v>2494</v>
      </c>
      <c r="G1728" s="305">
        <v>48</v>
      </c>
      <c r="H1728" s="306">
        <v>11</v>
      </c>
      <c r="I1728" s="306">
        <v>12</v>
      </c>
      <c r="J1728" s="306">
        <v>21</v>
      </c>
      <c r="K1728" s="306">
        <v>0</v>
      </c>
      <c r="L1728" s="306">
        <v>108</v>
      </c>
    </row>
    <row r="1729" spans="1:12" ht="24">
      <c r="A1729" s="300" t="s">
        <v>3632</v>
      </c>
      <c r="B1729" s="301" t="s">
        <v>3596</v>
      </c>
      <c r="C1729" s="302" t="s">
        <v>3629</v>
      </c>
      <c r="D1729" s="302" t="s">
        <v>3630</v>
      </c>
      <c r="E1729" s="310" t="s">
        <v>2496</v>
      </c>
      <c r="F1729" s="304" t="s">
        <v>2456</v>
      </c>
      <c r="G1729" s="305">
        <v>48</v>
      </c>
      <c r="H1729" s="306">
        <v>11</v>
      </c>
      <c r="I1729" s="306">
        <v>12</v>
      </c>
      <c r="J1729" s="306">
        <v>21</v>
      </c>
      <c r="K1729" s="306">
        <v>0</v>
      </c>
      <c r="L1729" s="306">
        <v>101</v>
      </c>
    </row>
    <row r="1730" spans="1:12" ht="24">
      <c r="A1730" s="300" t="s">
        <v>3633</v>
      </c>
      <c r="B1730" s="301" t="s">
        <v>3634</v>
      </c>
      <c r="C1730" s="302" t="s">
        <v>3635</v>
      </c>
      <c r="D1730" s="302" t="s">
        <v>3636</v>
      </c>
      <c r="E1730" s="309" t="s">
        <v>2446</v>
      </c>
      <c r="F1730" s="304" t="s">
        <v>2474</v>
      </c>
      <c r="G1730" s="305">
        <v>48</v>
      </c>
      <c r="H1730" s="306">
        <v>11</v>
      </c>
      <c r="I1730" s="306">
        <v>12</v>
      </c>
      <c r="J1730" s="306">
        <v>21</v>
      </c>
      <c r="K1730" s="306">
        <v>0</v>
      </c>
      <c r="L1730" s="306">
        <v>132</v>
      </c>
    </row>
    <row r="1731" spans="1:12" ht="24">
      <c r="A1731" s="300" t="s">
        <v>3637</v>
      </c>
      <c r="B1731" s="301" t="s">
        <v>3634</v>
      </c>
      <c r="C1731" s="302" t="s">
        <v>3635</v>
      </c>
      <c r="D1731" s="302" t="s">
        <v>3636</v>
      </c>
      <c r="E1731" s="310" t="s">
        <v>2476</v>
      </c>
      <c r="F1731" s="304" t="s">
        <v>2478</v>
      </c>
      <c r="G1731" s="305">
        <v>48</v>
      </c>
      <c r="H1731" s="306">
        <v>11</v>
      </c>
      <c r="I1731" s="306">
        <v>12</v>
      </c>
      <c r="J1731" s="306">
        <v>21</v>
      </c>
      <c r="K1731" s="306">
        <v>0</v>
      </c>
      <c r="L1731" s="306">
        <v>102</v>
      </c>
    </row>
    <row r="1732" spans="1:12" ht="24">
      <c r="A1732" s="300" t="s">
        <v>3638</v>
      </c>
      <c r="B1732" s="301" t="s">
        <v>3634</v>
      </c>
      <c r="C1732" s="302" t="s">
        <v>3635</v>
      </c>
      <c r="D1732" s="302" t="s">
        <v>3636</v>
      </c>
      <c r="E1732" s="309" t="s">
        <v>2480</v>
      </c>
      <c r="F1732" s="304" t="s">
        <v>2456</v>
      </c>
      <c r="G1732" s="305">
        <v>48</v>
      </c>
      <c r="H1732" s="306">
        <v>11</v>
      </c>
      <c r="I1732" s="306">
        <v>12</v>
      </c>
      <c r="J1732" s="306">
        <v>21</v>
      </c>
      <c r="K1732" s="306">
        <v>0</v>
      </c>
      <c r="L1732" s="306">
        <v>132</v>
      </c>
    </row>
    <row r="1733" spans="1:12">
      <c r="A1733" s="300" t="s">
        <v>3639</v>
      </c>
      <c r="B1733" s="301" t="s">
        <v>3634</v>
      </c>
      <c r="C1733" s="302" t="s">
        <v>1178</v>
      </c>
      <c r="D1733" s="302" t="s">
        <v>3640</v>
      </c>
      <c r="E1733" s="310" t="s">
        <v>2446</v>
      </c>
      <c r="F1733" s="304" t="s">
        <v>2474</v>
      </c>
      <c r="G1733" s="305">
        <v>52</v>
      </c>
      <c r="H1733" s="306">
        <v>12</v>
      </c>
      <c r="I1733" s="306">
        <v>12</v>
      </c>
      <c r="J1733" s="306">
        <v>23</v>
      </c>
      <c r="K1733" s="306">
        <v>0</v>
      </c>
      <c r="L1733" s="306">
        <v>124</v>
      </c>
    </row>
    <row r="1734" spans="1:12">
      <c r="A1734" s="300" t="s">
        <v>3641</v>
      </c>
      <c r="B1734" s="301" t="s">
        <v>3634</v>
      </c>
      <c r="C1734" s="302" t="s">
        <v>1178</v>
      </c>
      <c r="D1734" s="302" t="s">
        <v>3640</v>
      </c>
      <c r="E1734" s="309" t="s">
        <v>2476</v>
      </c>
      <c r="F1734" s="304" t="s">
        <v>2538</v>
      </c>
      <c r="G1734" s="305">
        <v>52</v>
      </c>
      <c r="H1734" s="306">
        <v>12</v>
      </c>
      <c r="I1734" s="306">
        <v>12</v>
      </c>
      <c r="J1734" s="306">
        <v>23</v>
      </c>
      <c r="K1734" s="306">
        <v>0</v>
      </c>
      <c r="L1734" s="306">
        <v>104</v>
      </c>
    </row>
    <row r="1735" spans="1:12">
      <c r="A1735" s="300" t="s">
        <v>3642</v>
      </c>
      <c r="B1735" s="301" t="s">
        <v>3634</v>
      </c>
      <c r="C1735" s="302" t="s">
        <v>1178</v>
      </c>
      <c r="D1735" s="302" t="s">
        <v>3640</v>
      </c>
      <c r="E1735" s="310" t="s">
        <v>2540</v>
      </c>
      <c r="F1735" s="304" t="s">
        <v>2456</v>
      </c>
      <c r="G1735" s="305">
        <v>52</v>
      </c>
      <c r="H1735" s="306">
        <v>12</v>
      </c>
      <c r="I1735" s="306">
        <v>12</v>
      </c>
      <c r="J1735" s="306">
        <v>23</v>
      </c>
      <c r="K1735" s="306">
        <v>0</v>
      </c>
      <c r="L1735" s="306">
        <v>124</v>
      </c>
    </row>
    <row r="1736" spans="1:12">
      <c r="A1736" s="300" t="s">
        <v>3643</v>
      </c>
      <c r="B1736" s="301" t="s">
        <v>3634</v>
      </c>
      <c r="C1736" s="302" t="s">
        <v>3644</v>
      </c>
      <c r="D1736" s="302" t="s">
        <v>3388</v>
      </c>
      <c r="E1736" s="309" t="s">
        <v>2442</v>
      </c>
      <c r="F1736" s="304" t="s">
        <v>2442</v>
      </c>
      <c r="G1736" s="305">
        <v>56</v>
      </c>
      <c r="H1736" s="306">
        <v>12</v>
      </c>
      <c r="I1736" s="306">
        <v>13</v>
      </c>
      <c r="J1736" s="306">
        <v>25</v>
      </c>
      <c r="K1736" s="306">
        <v>0</v>
      </c>
      <c r="L1736" s="306">
        <v>125</v>
      </c>
    </row>
    <row r="1737" spans="1:12">
      <c r="A1737" s="300" t="s">
        <v>3645</v>
      </c>
      <c r="B1737" s="301" t="s">
        <v>3634</v>
      </c>
      <c r="C1737" s="302" t="s">
        <v>3646</v>
      </c>
      <c r="D1737" s="302" t="s">
        <v>3647</v>
      </c>
      <c r="E1737" s="310" t="s">
        <v>2442</v>
      </c>
      <c r="F1737" s="304" t="s">
        <v>2442</v>
      </c>
      <c r="G1737" s="305">
        <v>56</v>
      </c>
      <c r="H1737" s="306">
        <v>12</v>
      </c>
      <c r="I1737" s="306">
        <v>13</v>
      </c>
      <c r="J1737" s="306">
        <v>25</v>
      </c>
      <c r="K1737" s="306">
        <v>0</v>
      </c>
      <c r="L1737" s="306">
        <v>135</v>
      </c>
    </row>
    <row r="1738" spans="1:12">
      <c r="A1738" s="300" t="s">
        <v>3648</v>
      </c>
      <c r="B1738" s="301" t="s">
        <v>3634</v>
      </c>
      <c r="C1738" s="302" t="s">
        <v>3649</v>
      </c>
      <c r="D1738" s="302" t="s">
        <v>3650</v>
      </c>
      <c r="E1738" s="309" t="s">
        <v>2446</v>
      </c>
      <c r="F1738" s="304" t="s">
        <v>2474</v>
      </c>
      <c r="G1738" s="305">
        <v>52</v>
      </c>
      <c r="H1738" s="306">
        <v>12</v>
      </c>
      <c r="I1738" s="306">
        <v>12</v>
      </c>
      <c r="J1738" s="306">
        <v>23</v>
      </c>
      <c r="K1738" s="306">
        <v>0</v>
      </c>
      <c r="L1738" s="306">
        <v>111</v>
      </c>
    </row>
    <row r="1739" spans="1:12">
      <c r="A1739" s="300" t="s">
        <v>3651</v>
      </c>
      <c r="B1739" s="301" t="s">
        <v>3634</v>
      </c>
      <c r="C1739" s="302" t="s">
        <v>3649</v>
      </c>
      <c r="D1739" s="302" t="s">
        <v>3650</v>
      </c>
      <c r="E1739" s="310" t="s">
        <v>2476</v>
      </c>
      <c r="F1739" s="304" t="s">
        <v>2450</v>
      </c>
      <c r="G1739" s="305">
        <v>52</v>
      </c>
      <c r="H1739" s="306">
        <v>12</v>
      </c>
      <c r="I1739" s="306">
        <v>12</v>
      </c>
      <c r="J1739" s="306">
        <v>23</v>
      </c>
      <c r="K1739" s="306">
        <v>0</v>
      </c>
      <c r="L1739" s="306">
        <v>96</v>
      </c>
    </row>
    <row r="1740" spans="1:12">
      <c r="A1740" s="300" t="s">
        <v>3652</v>
      </c>
      <c r="B1740" s="301" t="s">
        <v>3634</v>
      </c>
      <c r="C1740" s="302" t="s">
        <v>3649</v>
      </c>
      <c r="D1740" s="302" t="s">
        <v>3650</v>
      </c>
      <c r="E1740" s="309" t="s">
        <v>2452</v>
      </c>
      <c r="F1740" s="304" t="s">
        <v>2456</v>
      </c>
      <c r="G1740" s="305">
        <v>52</v>
      </c>
      <c r="H1740" s="306">
        <v>12</v>
      </c>
      <c r="I1740" s="306">
        <v>12</v>
      </c>
      <c r="J1740" s="306">
        <v>23</v>
      </c>
      <c r="K1740" s="306">
        <v>0</v>
      </c>
      <c r="L1740" s="306">
        <v>111</v>
      </c>
    </row>
    <row r="1741" spans="1:12">
      <c r="A1741" s="300" t="s">
        <v>3653</v>
      </c>
      <c r="B1741" s="301" t="s">
        <v>3654</v>
      </c>
      <c r="C1741" s="302" t="s">
        <v>3655</v>
      </c>
      <c r="D1741" s="302" t="s">
        <v>3656</v>
      </c>
      <c r="E1741" s="310" t="s">
        <v>2446</v>
      </c>
      <c r="F1741" s="304" t="s">
        <v>2450</v>
      </c>
      <c r="G1741" s="305">
        <v>48</v>
      </c>
      <c r="H1741" s="306">
        <v>11</v>
      </c>
      <c r="I1741" s="306">
        <v>12</v>
      </c>
      <c r="J1741" s="306">
        <v>21</v>
      </c>
      <c r="K1741" s="306">
        <v>0</v>
      </c>
      <c r="L1741" s="306">
        <v>112</v>
      </c>
    </row>
    <row r="1742" spans="1:12">
      <c r="A1742" s="300" t="s">
        <v>3657</v>
      </c>
      <c r="B1742" s="301" t="s">
        <v>3654</v>
      </c>
      <c r="C1742" s="302" t="s">
        <v>3655</v>
      </c>
      <c r="D1742" s="302" t="s">
        <v>3656</v>
      </c>
      <c r="E1742" s="303" t="s">
        <v>2452</v>
      </c>
      <c r="F1742" s="304" t="s">
        <v>2494</v>
      </c>
      <c r="G1742" s="305">
        <v>48</v>
      </c>
      <c r="H1742" s="306">
        <v>11</v>
      </c>
      <c r="I1742" s="306">
        <v>12</v>
      </c>
      <c r="J1742" s="306">
        <v>21</v>
      </c>
      <c r="K1742" s="306">
        <v>0</v>
      </c>
      <c r="L1742" s="306">
        <v>135</v>
      </c>
    </row>
    <row r="1743" spans="1:12">
      <c r="A1743" s="300" t="s">
        <v>3658</v>
      </c>
      <c r="B1743" s="301" t="s">
        <v>3654</v>
      </c>
      <c r="C1743" s="302" t="s">
        <v>3655</v>
      </c>
      <c r="D1743" s="302" t="s">
        <v>3656</v>
      </c>
      <c r="E1743" s="310" t="s">
        <v>2496</v>
      </c>
      <c r="F1743" s="304" t="s">
        <v>2456</v>
      </c>
      <c r="G1743" s="305">
        <v>48</v>
      </c>
      <c r="H1743" s="306">
        <v>11</v>
      </c>
      <c r="I1743" s="306">
        <v>12</v>
      </c>
      <c r="J1743" s="306">
        <v>21</v>
      </c>
      <c r="K1743" s="306">
        <v>0</v>
      </c>
      <c r="L1743" s="306">
        <v>112</v>
      </c>
    </row>
    <row r="1744" spans="1:12">
      <c r="A1744" s="300" t="s">
        <v>3659</v>
      </c>
      <c r="B1744" s="301" t="s">
        <v>3654</v>
      </c>
      <c r="C1744" s="302" t="s">
        <v>3660</v>
      </c>
      <c r="D1744" s="302" t="s">
        <v>3661</v>
      </c>
      <c r="E1744" s="309" t="s">
        <v>2446</v>
      </c>
      <c r="F1744" s="304" t="s">
        <v>2538</v>
      </c>
      <c r="G1744" s="305">
        <v>52</v>
      </c>
      <c r="H1744" s="306">
        <v>12</v>
      </c>
      <c r="I1744" s="306">
        <v>12</v>
      </c>
      <c r="J1744" s="306">
        <v>23</v>
      </c>
      <c r="K1744" s="306">
        <v>0</v>
      </c>
      <c r="L1744" s="306">
        <v>101</v>
      </c>
    </row>
    <row r="1745" spans="1:12">
      <c r="A1745" s="300" t="s">
        <v>3662</v>
      </c>
      <c r="B1745" s="301" t="s">
        <v>3654</v>
      </c>
      <c r="C1745" s="302" t="s">
        <v>3660</v>
      </c>
      <c r="D1745" s="302" t="s">
        <v>3661</v>
      </c>
      <c r="E1745" s="310" t="s">
        <v>2540</v>
      </c>
      <c r="F1745" s="304" t="s">
        <v>2494</v>
      </c>
      <c r="G1745" s="305">
        <v>52</v>
      </c>
      <c r="H1745" s="306">
        <v>12</v>
      </c>
      <c r="I1745" s="306">
        <v>12</v>
      </c>
      <c r="J1745" s="306">
        <v>23</v>
      </c>
      <c r="K1745" s="306">
        <v>0</v>
      </c>
      <c r="L1745" s="306">
        <v>128</v>
      </c>
    </row>
    <row r="1746" spans="1:12">
      <c r="A1746" s="300" t="s">
        <v>3663</v>
      </c>
      <c r="B1746" s="301" t="s">
        <v>3654</v>
      </c>
      <c r="C1746" s="302" t="s">
        <v>3660</v>
      </c>
      <c r="D1746" s="302" t="s">
        <v>3661</v>
      </c>
      <c r="E1746" s="309" t="s">
        <v>2496</v>
      </c>
      <c r="F1746" s="304" t="s">
        <v>2456</v>
      </c>
      <c r="G1746" s="305">
        <v>52</v>
      </c>
      <c r="H1746" s="306">
        <v>12</v>
      </c>
      <c r="I1746" s="306">
        <v>12</v>
      </c>
      <c r="J1746" s="306">
        <v>23</v>
      </c>
      <c r="K1746" s="306">
        <v>0</v>
      </c>
      <c r="L1746" s="306">
        <v>101</v>
      </c>
    </row>
    <row r="1747" spans="1:12">
      <c r="A1747" s="300" t="s">
        <v>3664</v>
      </c>
      <c r="B1747" s="301" t="s">
        <v>3654</v>
      </c>
      <c r="C1747" s="302" t="s">
        <v>3665</v>
      </c>
      <c r="D1747" s="302" t="s">
        <v>3666</v>
      </c>
      <c r="E1747" s="310" t="s">
        <v>2446</v>
      </c>
      <c r="F1747" s="304" t="s">
        <v>2474</v>
      </c>
      <c r="G1747" s="305">
        <v>52</v>
      </c>
      <c r="H1747" s="306">
        <v>12</v>
      </c>
      <c r="I1747" s="306">
        <v>12</v>
      </c>
      <c r="J1747" s="306">
        <v>23</v>
      </c>
      <c r="K1747" s="306">
        <v>0</v>
      </c>
      <c r="L1747" s="306">
        <v>112</v>
      </c>
    </row>
    <row r="1748" spans="1:12">
      <c r="A1748" s="300" t="s">
        <v>3667</v>
      </c>
      <c r="B1748" s="301" t="s">
        <v>3654</v>
      </c>
      <c r="C1748" s="302" t="s">
        <v>3665</v>
      </c>
      <c r="D1748" s="302" t="s">
        <v>3666</v>
      </c>
      <c r="E1748" s="309" t="s">
        <v>2476</v>
      </c>
      <c r="F1748" s="304" t="s">
        <v>2494</v>
      </c>
      <c r="G1748" s="305">
        <v>52</v>
      </c>
      <c r="H1748" s="306">
        <v>12</v>
      </c>
      <c r="I1748" s="306">
        <v>12</v>
      </c>
      <c r="J1748" s="306">
        <v>23</v>
      </c>
      <c r="K1748" s="306">
        <v>0</v>
      </c>
      <c r="L1748" s="306">
        <v>128</v>
      </c>
    </row>
    <row r="1749" spans="1:12">
      <c r="A1749" s="300" t="s">
        <v>3668</v>
      </c>
      <c r="B1749" s="301" t="s">
        <v>3654</v>
      </c>
      <c r="C1749" s="302" t="s">
        <v>3665</v>
      </c>
      <c r="D1749" s="302" t="s">
        <v>3666</v>
      </c>
      <c r="E1749" s="303" t="s">
        <v>2496</v>
      </c>
      <c r="F1749" s="304" t="s">
        <v>2456</v>
      </c>
      <c r="G1749" s="305">
        <v>52</v>
      </c>
      <c r="H1749" s="306">
        <v>12</v>
      </c>
      <c r="I1749" s="306">
        <v>12</v>
      </c>
      <c r="J1749" s="306">
        <v>23</v>
      </c>
      <c r="K1749" s="306">
        <v>0</v>
      </c>
      <c r="L1749" s="306">
        <v>112</v>
      </c>
    </row>
    <row r="1750" spans="1:12" ht="24">
      <c r="A1750" s="300" t="s">
        <v>3669</v>
      </c>
      <c r="B1750" s="311" t="s">
        <v>3654</v>
      </c>
      <c r="C1750" s="312" t="s">
        <v>3670</v>
      </c>
      <c r="D1750" s="312" t="s">
        <v>3671</v>
      </c>
      <c r="E1750" s="309" t="s">
        <v>2446</v>
      </c>
      <c r="F1750" s="313" t="s">
        <v>2538</v>
      </c>
      <c r="G1750" s="305">
        <v>56</v>
      </c>
      <c r="H1750" s="306">
        <v>12</v>
      </c>
      <c r="I1750" s="306">
        <v>13</v>
      </c>
      <c r="J1750" s="306">
        <v>25</v>
      </c>
      <c r="K1750" s="306">
        <v>0</v>
      </c>
      <c r="L1750" s="306">
        <v>107</v>
      </c>
    </row>
    <row r="1751" spans="1:12" ht="24">
      <c r="A1751" s="300" t="s">
        <v>3672</v>
      </c>
      <c r="B1751" s="314" t="s">
        <v>3654</v>
      </c>
      <c r="C1751" s="315" t="s">
        <v>3670</v>
      </c>
      <c r="D1751" s="315" t="s">
        <v>3671</v>
      </c>
      <c r="E1751" s="310" t="s">
        <v>2540</v>
      </c>
      <c r="F1751" s="316" t="s">
        <v>2494</v>
      </c>
      <c r="G1751" s="305">
        <v>56</v>
      </c>
      <c r="H1751" s="306">
        <v>12</v>
      </c>
      <c r="I1751" s="306">
        <v>13</v>
      </c>
      <c r="J1751" s="306">
        <v>25</v>
      </c>
      <c r="K1751" s="306">
        <v>0</v>
      </c>
      <c r="L1751" s="306">
        <v>159</v>
      </c>
    </row>
    <row r="1752" spans="1:12" ht="24">
      <c r="A1752" s="300" t="s">
        <v>3673</v>
      </c>
      <c r="B1752" s="311" t="s">
        <v>3654</v>
      </c>
      <c r="C1752" s="312" t="s">
        <v>3670</v>
      </c>
      <c r="D1752" s="312" t="s">
        <v>3671</v>
      </c>
      <c r="E1752" s="309" t="s">
        <v>2496</v>
      </c>
      <c r="F1752" s="313" t="s">
        <v>2456</v>
      </c>
      <c r="G1752" s="305">
        <v>56</v>
      </c>
      <c r="H1752" s="306">
        <v>12</v>
      </c>
      <c r="I1752" s="306">
        <v>13</v>
      </c>
      <c r="J1752" s="306">
        <v>25</v>
      </c>
      <c r="K1752" s="306">
        <v>0</v>
      </c>
      <c r="L1752" s="306">
        <v>107</v>
      </c>
    </row>
    <row r="1753" spans="1:12">
      <c r="A1753" s="300" t="s">
        <v>3674</v>
      </c>
      <c r="B1753" s="314" t="s">
        <v>3654</v>
      </c>
      <c r="C1753" s="315" t="s">
        <v>3675</v>
      </c>
      <c r="D1753" s="315" t="s">
        <v>3676</v>
      </c>
      <c r="E1753" s="317" t="s">
        <v>2442</v>
      </c>
      <c r="F1753" s="318" t="s">
        <v>2442</v>
      </c>
      <c r="G1753" s="305">
        <v>45</v>
      </c>
      <c r="H1753" s="306">
        <v>9</v>
      </c>
      <c r="I1753" s="306">
        <v>11</v>
      </c>
      <c r="J1753" s="306">
        <v>19</v>
      </c>
      <c r="K1753" s="306">
        <v>0</v>
      </c>
      <c r="L1753" s="306">
        <v>96</v>
      </c>
    </row>
    <row r="1754" spans="1:12">
      <c r="A1754" s="300" t="s">
        <v>3677</v>
      </c>
      <c r="B1754" s="311" t="s">
        <v>3654</v>
      </c>
      <c r="C1754" s="312" t="s">
        <v>1258</v>
      </c>
      <c r="D1754" s="312" t="s">
        <v>3678</v>
      </c>
      <c r="E1754" s="309" t="s">
        <v>2446</v>
      </c>
      <c r="F1754" s="313" t="s">
        <v>2450</v>
      </c>
      <c r="G1754" s="305">
        <v>56</v>
      </c>
      <c r="H1754" s="306">
        <v>12</v>
      </c>
      <c r="I1754" s="306">
        <v>13</v>
      </c>
      <c r="J1754" s="306">
        <v>25</v>
      </c>
      <c r="K1754" s="306">
        <v>0</v>
      </c>
      <c r="L1754" s="306">
        <v>179</v>
      </c>
    </row>
    <row r="1755" spans="1:12">
      <c r="A1755" s="300" t="s">
        <v>3679</v>
      </c>
      <c r="B1755" s="314" t="s">
        <v>3654</v>
      </c>
      <c r="C1755" s="315" t="s">
        <v>1258</v>
      </c>
      <c r="D1755" s="315" t="s">
        <v>3678</v>
      </c>
      <c r="E1755" s="310" t="s">
        <v>2452</v>
      </c>
      <c r="F1755" s="316" t="s">
        <v>2456</v>
      </c>
      <c r="G1755" s="305">
        <v>56</v>
      </c>
      <c r="H1755" s="306">
        <v>12</v>
      </c>
      <c r="I1755" s="306">
        <v>13</v>
      </c>
      <c r="J1755" s="306">
        <v>25</v>
      </c>
      <c r="K1755" s="306">
        <v>0</v>
      </c>
      <c r="L1755" s="306">
        <v>244</v>
      </c>
    </row>
    <row r="1756" spans="1:12">
      <c r="A1756" s="300" t="s">
        <v>3680</v>
      </c>
      <c r="B1756" s="311" t="s">
        <v>3654</v>
      </c>
      <c r="C1756" s="312" t="s">
        <v>3681</v>
      </c>
      <c r="D1756" s="312" t="s">
        <v>3681</v>
      </c>
      <c r="E1756" s="309" t="s">
        <v>2442</v>
      </c>
      <c r="F1756" s="313" t="s">
        <v>2442</v>
      </c>
      <c r="G1756" s="305">
        <v>48</v>
      </c>
      <c r="H1756" s="306">
        <v>11</v>
      </c>
      <c r="I1756" s="306">
        <v>12</v>
      </c>
      <c r="J1756" s="306">
        <v>21</v>
      </c>
      <c r="K1756" s="306">
        <v>0</v>
      </c>
      <c r="L1756" s="306">
        <v>102</v>
      </c>
    </row>
    <row r="1757" spans="1:12">
      <c r="A1757" s="300" t="s">
        <v>3682</v>
      </c>
      <c r="B1757" s="319" t="s">
        <v>3654</v>
      </c>
      <c r="C1757" s="320" t="s">
        <v>3683</v>
      </c>
      <c r="D1757" s="320" t="s">
        <v>3684</v>
      </c>
      <c r="E1757" s="321" t="s">
        <v>2442</v>
      </c>
      <c r="F1757" s="322" t="s">
        <v>2442</v>
      </c>
      <c r="G1757" s="305">
        <v>48</v>
      </c>
      <c r="H1757" s="306">
        <v>11</v>
      </c>
      <c r="I1757" s="306">
        <v>12</v>
      </c>
      <c r="J1757" s="306">
        <v>21</v>
      </c>
      <c r="K1757" s="306">
        <v>0</v>
      </c>
      <c r="L1757" s="306">
        <v>117</v>
      </c>
    </row>
    <row r="1758" spans="1:12">
      <c r="A1758" s="300" t="s">
        <v>2408</v>
      </c>
      <c r="B1758" s="311" t="s">
        <v>3654</v>
      </c>
      <c r="C1758" s="312" t="s">
        <v>294</v>
      </c>
      <c r="D1758" s="312" t="s">
        <v>3685</v>
      </c>
      <c r="E1758" s="309" t="s">
        <v>2446</v>
      </c>
      <c r="F1758" s="313" t="s">
        <v>2474</v>
      </c>
      <c r="G1758" s="305">
        <v>48</v>
      </c>
      <c r="H1758" s="306">
        <v>11</v>
      </c>
      <c r="I1758" s="306">
        <v>12</v>
      </c>
      <c r="J1758" s="306">
        <v>21</v>
      </c>
      <c r="K1758" s="306">
        <v>0</v>
      </c>
      <c r="L1758" s="306">
        <v>182</v>
      </c>
    </row>
    <row r="1759" spans="1:12">
      <c r="A1759" s="300" t="s">
        <v>2409</v>
      </c>
      <c r="B1759" s="314" t="s">
        <v>3654</v>
      </c>
      <c r="C1759" s="315" t="s">
        <v>294</v>
      </c>
      <c r="D1759" s="320" t="s">
        <v>3685</v>
      </c>
      <c r="E1759" s="310" t="s">
        <v>2476</v>
      </c>
      <c r="F1759" s="322" t="s">
        <v>2447</v>
      </c>
      <c r="G1759" s="305">
        <v>48</v>
      </c>
      <c r="H1759" s="306">
        <v>11</v>
      </c>
      <c r="I1759" s="306">
        <v>12</v>
      </c>
      <c r="J1759" s="306">
        <v>21</v>
      </c>
      <c r="K1759" s="306">
        <v>0</v>
      </c>
      <c r="L1759" s="306">
        <v>149</v>
      </c>
    </row>
    <row r="1760" spans="1:12">
      <c r="A1760" s="300" t="s">
        <v>2410</v>
      </c>
      <c r="B1760" s="311" t="s">
        <v>3654</v>
      </c>
      <c r="C1760" s="312" t="s">
        <v>294</v>
      </c>
      <c r="D1760" s="312" t="s">
        <v>3685</v>
      </c>
      <c r="E1760" s="309" t="s">
        <v>2449</v>
      </c>
      <c r="F1760" s="313" t="s">
        <v>2456</v>
      </c>
      <c r="G1760" s="305">
        <v>48</v>
      </c>
      <c r="H1760" s="306">
        <v>11</v>
      </c>
      <c r="I1760" s="306">
        <v>12</v>
      </c>
      <c r="J1760" s="306">
        <v>21</v>
      </c>
      <c r="K1760" s="306">
        <v>0</v>
      </c>
      <c r="L1760" s="306">
        <v>182</v>
      </c>
    </row>
    <row r="1761" spans="1:12">
      <c r="A1761" s="300" t="s">
        <v>2411</v>
      </c>
      <c r="B1761" s="314" t="s">
        <v>3686</v>
      </c>
      <c r="C1761" s="315" t="s">
        <v>3687</v>
      </c>
      <c r="D1761" s="320" t="s">
        <v>3688</v>
      </c>
      <c r="E1761" s="310" t="s">
        <v>2442</v>
      </c>
      <c r="F1761" s="322" t="s">
        <v>2442</v>
      </c>
      <c r="G1761" s="305">
        <v>48</v>
      </c>
      <c r="H1761" s="306">
        <v>11</v>
      </c>
      <c r="I1761" s="306">
        <v>12</v>
      </c>
      <c r="J1761" s="306">
        <v>21</v>
      </c>
      <c r="K1761" s="306">
        <v>0</v>
      </c>
      <c r="L1761" s="306">
        <v>99</v>
      </c>
    </row>
    <row r="1762" spans="1:12">
      <c r="A1762" s="300" t="s">
        <v>3689</v>
      </c>
      <c r="B1762" s="311" t="s">
        <v>3686</v>
      </c>
      <c r="C1762" s="312" t="s">
        <v>3690</v>
      </c>
      <c r="D1762" s="312" t="s">
        <v>3691</v>
      </c>
      <c r="E1762" s="309" t="s">
        <v>2442</v>
      </c>
      <c r="F1762" s="313" t="s">
        <v>2442</v>
      </c>
      <c r="G1762" s="305">
        <v>45</v>
      </c>
      <c r="H1762" s="306">
        <v>9</v>
      </c>
      <c r="I1762" s="306">
        <v>11</v>
      </c>
      <c r="J1762" s="306">
        <v>19</v>
      </c>
      <c r="K1762" s="306">
        <v>0</v>
      </c>
      <c r="L1762" s="306">
        <v>104</v>
      </c>
    </row>
    <row r="1763" spans="1:12">
      <c r="A1763" s="300" t="s">
        <v>3692</v>
      </c>
      <c r="B1763" s="314" t="s">
        <v>3686</v>
      </c>
      <c r="C1763" s="315" t="s">
        <v>3693</v>
      </c>
      <c r="D1763" s="320" t="s">
        <v>3694</v>
      </c>
      <c r="E1763" s="321" t="s">
        <v>2446</v>
      </c>
      <c r="F1763" s="322" t="s">
        <v>2474</v>
      </c>
      <c r="G1763" s="305">
        <v>45</v>
      </c>
      <c r="H1763" s="306">
        <v>9</v>
      </c>
      <c r="I1763" s="306">
        <v>11</v>
      </c>
      <c r="J1763" s="306">
        <v>19</v>
      </c>
      <c r="K1763" s="306">
        <v>0</v>
      </c>
      <c r="L1763" s="306">
        <v>122</v>
      </c>
    </row>
    <row r="1764" spans="1:12">
      <c r="A1764" s="300" t="s">
        <v>3695</v>
      </c>
      <c r="B1764" s="311" t="s">
        <v>3686</v>
      </c>
      <c r="C1764" s="312" t="s">
        <v>3693</v>
      </c>
      <c r="D1764" s="312" t="s">
        <v>3694</v>
      </c>
      <c r="E1764" s="309" t="s">
        <v>2476</v>
      </c>
      <c r="F1764" s="313" t="s">
        <v>2740</v>
      </c>
      <c r="G1764" s="305">
        <v>45</v>
      </c>
      <c r="H1764" s="306">
        <v>9</v>
      </c>
      <c r="I1764" s="306">
        <v>11</v>
      </c>
      <c r="J1764" s="306">
        <v>19</v>
      </c>
      <c r="K1764" s="306">
        <v>0</v>
      </c>
      <c r="L1764" s="306">
        <v>107</v>
      </c>
    </row>
    <row r="1765" spans="1:12">
      <c r="A1765" s="300" t="s">
        <v>3696</v>
      </c>
      <c r="B1765" s="319" t="s">
        <v>3686</v>
      </c>
      <c r="C1765" s="320" t="s">
        <v>3693</v>
      </c>
      <c r="D1765" s="320" t="s">
        <v>3694</v>
      </c>
      <c r="E1765" s="321" t="s">
        <v>2742</v>
      </c>
      <c r="F1765" s="322" t="s">
        <v>2456</v>
      </c>
      <c r="G1765" s="305">
        <v>45</v>
      </c>
      <c r="H1765" s="306">
        <v>9</v>
      </c>
      <c r="I1765" s="306">
        <v>11</v>
      </c>
      <c r="J1765" s="306">
        <v>19</v>
      </c>
      <c r="K1765" s="306">
        <v>0</v>
      </c>
      <c r="L1765" s="306">
        <v>122</v>
      </c>
    </row>
    <row r="1766" spans="1:12">
      <c r="A1766" s="300" t="s">
        <v>3697</v>
      </c>
      <c r="B1766" s="311" t="s">
        <v>3686</v>
      </c>
      <c r="C1766" s="312" t="s">
        <v>3698</v>
      </c>
      <c r="D1766" s="312" t="s">
        <v>3698</v>
      </c>
      <c r="E1766" s="309" t="s">
        <v>2442</v>
      </c>
      <c r="F1766" s="313" t="s">
        <v>2442</v>
      </c>
      <c r="G1766" s="305">
        <v>48</v>
      </c>
      <c r="H1766" s="306">
        <v>11</v>
      </c>
      <c r="I1766" s="306">
        <v>12</v>
      </c>
      <c r="J1766" s="306">
        <v>21</v>
      </c>
      <c r="K1766" s="306">
        <v>0</v>
      </c>
      <c r="L1766" s="306">
        <v>120</v>
      </c>
    </row>
    <row r="1767" spans="1:12">
      <c r="A1767" s="300" t="s">
        <v>3699</v>
      </c>
      <c r="B1767" s="314" t="s">
        <v>3686</v>
      </c>
      <c r="C1767" s="315" t="s">
        <v>3700</v>
      </c>
      <c r="D1767" s="320" t="s">
        <v>3701</v>
      </c>
      <c r="E1767" s="321" t="s">
        <v>2446</v>
      </c>
      <c r="F1767" s="322" t="s">
        <v>2450</v>
      </c>
      <c r="G1767" s="305">
        <v>45</v>
      </c>
      <c r="H1767" s="306">
        <v>9</v>
      </c>
      <c r="I1767" s="306">
        <v>11</v>
      </c>
      <c r="J1767" s="306">
        <v>19</v>
      </c>
      <c r="K1767" s="306">
        <v>0</v>
      </c>
      <c r="L1767" s="306">
        <v>93</v>
      </c>
    </row>
    <row r="1768" spans="1:12">
      <c r="A1768" s="300" t="s">
        <v>3702</v>
      </c>
      <c r="B1768" s="311" t="s">
        <v>3686</v>
      </c>
      <c r="C1768" s="312" t="s">
        <v>3700</v>
      </c>
      <c r="D1768" s="312" t="s">
        <v>3701</v>
      </c>
      <c r="E1768" s="309" t="s">
        <v>2452</v>
      </c>
      <c r="F1768" s="313" t="s">
        <v>2494</v>
      </c>
      <c r="G1768" s="305">
        <v>45</v>
      </c>
      <c r="H1768" s="306">
        <v>9</v>
      </c>
      <c r="I1768" s="306">
        <v>11</v>
      </c>
      <c r="J1768" s="306">
        <v>19</v>
      </c>
      <c r="K1768" s="306">
        <v>0</v>
      </c>
      <c r="L1768" s="306">
        <v>104</v>
      </c>
    </row>
    <row r="1769" spans="1:12">
      <c r="A1769" s="300" t="s">
        <v>3703</v>
      </c>
      <c r="B1769" s="314" t="s">
        <v>3686</v>
      </c>
      <c r="C1769" s="315" t="s">
        <v>3700</v>
      </c>
      <c r="D1769" s="320" t="s">
        <v>3701</v>
      </c>
      <c r="E1769" s="321" t="s">
        <v>2496</v>
      </c>
      <c r="F1769" s="322" t="s">
        <v>2456</v>
      </c>
      <c r="G1769" s="305">
        <v>45</v>
      </c>
      <c r="H1769" s="306">
        <v>9</v>
      </c>
      <c r="I1769" s="306">
        <v>11</v>
      </c>
      <c r="J1769" s="306">
        <v>19</v>
      </c>
      <c r="K1769" s="306">
        <v>0</v>
      </c>
      <c r="L1769" s="306">
        <v>93</v>
      </c>
    </row>
    <row r="1770" spans="1:12">
      <c r="A1770" s="300" t="str">
        <f>"F"&amp;TEXT((ROW()-3),"000")</f>
        <v>F1767</v>
      </c>
      <c r="B1770" s="311" t="s">
        <v>3686</v>
      </c>
      <c r="C1770" s="312" t="s">
        <v>3704</v>
      </c>
      <c r="D1770" s="312" t="s">
        <v>3705</v>
      </c>
      <c r="E1770" s="309" t="s">
        <v>2446</v>
      </c>
      <c r="F1770" s="313" t="s">
        <v>2474</v>
      </c>
      <c r="G1770" s="305">
        <v>41</v>
      </c>
      <c r="H1770" s="306">
        <v>9</v>
      </c>
      <c r="I1770" s="306">
        <v>9</v>
      </c>
      <c r="J1770" s="306">
        <v>18</v>
      </c>
      <c r="K1770" s="306">
        <v>0</v>
      </c>
      <c r="L1770" s="306">
        <v>99</v>
      </c>
    </row>
    <row r="1771" spans="1:12">
      <c r="A1771" s="300" t="str">
        <f t="shared" ref="A1771:A1784" si="0">"F"&amp;TEXT((ROW()-3),"000")</f>
        <v>F1768</v>
      </c>
      <c r="B1771" s="314" t="s">
        <v>3686</v>
      </c>
      <c r="C1771" s="315" t="s">
        <v>3704</v>
      </c>
      <c r="D1771" s="320" t="s">
        <v>3705</v>
      </c>
      <c r="E1771" s="310" t="s">
        <v>2476</v>
      </c>
      <c r="F1771" s="322" t="s">
        <v>2450</v>
      </c>
      <c r="G1771" s="305">
        <v>41</v>
      </c>
      <c r="H1771" s="306">
        <v>9</v>
      </c>
      <c r="I1771" s="306">
        <v>9</v>
      </c>
      <c r="J1771" s="306">
        <v>18</v>
      </c>
      <c r="K1771" s="306">
        <v>0</v>
      </c>
      <c r="L1771" s="306">
        <v>93</v>
      </c>
    </row>
    <row r="1772" spans="1:12">
      <c r="A1772" s="300" t="str">
        <f t="shared" si="0"/>
        <v>F1769</v>
      </c>
      <c r="B1772" s="311" t="s">
        <v>3686</v>
      </c>
      <c r="C1772" s="312" t="s">
        <v>3704</v>
      </c>
      <c r="D1772" s="312" t="s">
        <v>3705</v>
      </c>
      <c r="E1772" s="309" t="s">
        <v>2452</v>
      </c>
      <c r="F1772" s="313" t="s">
        <v>2456</v>
      </c>
      <c r="G1772" s="305">
        <v>41</v>
      </c>
      <c r="H1772" s="306">
        <v>9</v>
      </c>
      <c r="I1772" s="306">
        <v>9</v>
      </c>
      <c r="J1772" s="306">
        <v>18</v>
      </c>
      <c r="K1772" s="306">
        <v>0</v>
      </c>
      <c r="L1772" s="306">
        <v>99</v>
      </c>
    </row>
    <row r="1773" spans="1:12">
      <c r="A1773" s="300" t="str">
        <f t="shared" si="0"/>
        <v>F1770</v>
      </c>
      <c r="B1773" s="319" t="s">
        <v>3686</v>
      </c>
      <c r="C1773" s="320" t="s">
        <v>3706</v>
      </c>
      <c r="D1773" s="320" t="s">
        <v>3029</v>
      </c>
      <c r="E1773" s="310" t="s">
        <v>2446</v>
      </c>
      <c r="F1773" s="322" t="s">
        <v>2447</v>
      </c>
      <c r="G1773" s="305">
        <v>45</v>
      </c>
      <c r="H1773" s="306">
        <v>9</v>
      </c>
      <c r="I1773" s="306">
        <v>11</v>
      </c>
      <c r="J1773" s="306">
        <v>19</v>
      </c>
      <c r="K1773" s="306">
        <v>0</v>
      </c>
      <c r="L1773" s="306">
        <v>100</v>
      </c>
    </row>
    <row r="1774" spans="1:12">
      <c r="A1774" s="300" t="str">
        <f t="shared" si="0"/>
        <v>F1771</v>
      </c>
      <c r="B1774" s="311" t="s">
        <v>3686</v>
      </c>
      <c r="C1774" s="312" t="s">
        <v>3706</v>
      </c>
      <c r="D1774" s="312" t="s">
        <v>3029</v>
      </c>
      <c r="E1774" s="309" t="s">
        <v>2449</v>
      </c>
      <c r="F1774" s="313" t="s">
        <v>2494</v>
      </c>
      <c r="G1774" s="305">
        <v>45</v>
      </c>
      <c r="H1774" s="306">
        <v>9</v>
      </c>
      <c r="I1774" s="306">
        <v>11</v>
      </c>
      <c r="J1774" s="306">
        <v>19</v>
      </c>
      <c r="K1774" s="306">
        <v>0</v>
      </c>
      <c r="L1774" s="306">
        <v>118</v>
      </c>
    </row>
    <row r="1775" spans="1:12">
      <c r="A1775" s="300" t="str">
        <f t="shared" si="0"/>
        <v>F1772</v>
      </c>
      <c r="B1775" s="314" t="s">
        <v>3686</v>
      </c>
      <c r="C1775" s="315" t="s">
        <v>3706</v>
      </c>
      <c r="D1775" s="320" t="s">
        <v>3029</v>
      </c>
      <c r="E1775" s="321" t="s">
        <v>2496</v>
      </c>
      <c r="F1775" s="322" t="s">
        <v>2456</v>
      </c>
      <c r="G1775" s="305">
        <v>45</v>
      </c>
      <c r="H1775" s="306">
        <v>9</v>
      </c>
      <c r="I1775" s="306">
        <v>11</v>
      </c>
      <c r="J1775" s="306">
        <v>19</v>
      </c>
      <c r="K1775" s="306">
        <v>0</v>
      </c>
      <c r="L1775" s="306">
        <v>100</v>
      </c>
    </row>
    <row r="1776" spans="1:12">
      <c r="A1776" s="300" t="str">
        <f t="shared" si="0"/>
        <v>F1773</v>
      </c>
      <c r="B1776" s="311" t="s">
        <v>3707</v>
      </c>
      <c r="C1776" s="312" t="s">
        <v>3474</v>
      </c>
      <c r="D1776" s="312" t="s">
        <v>3708</v>
      </c>
      <c r="E1776" s="309" t="s">
        <v>2442</v>
      </c>
      <c r="F1776" s="313" t="s">
        <v>2442</v>
      </c>
      <c r="G1776" s="305">
        <v>41</v>
      </c>
      <c r="H1776" s="306">
        <v>9</v>
      </c>
      <c r="I1776" s="306">
        <v>9</v>
      </c>
      <c r="J1776" s="306">
        <v>18</v>
      </c>
      <c r="K1776" s="306">
        <v>0</v>
      </c>
      <c r="L1776" s="306">
        <v>110</v>
      </c>
    </row>
    <row r="1777" spans="1:12">
      <c r="A1777" s="300" t="str">
        <f t="shared" si="0"/>
        <v>F1774</v>
      </c>
      <c r="B1777" s="314" t="s">
        <v>3707</v>
      </c>
      <c r="C1777" s="315" t="s">
        <v>3709</v>
      </c>
      <c r="D1777" s="320" t="s">
        <v>3710</v>
      </c>
      <c r="E1777" s="321" t="s">
        <v>2442</v>
      </c>
      <c r="F1777" s="322" t="s">
        <v>2442</v>
      </c>
      <c r="G1777" s="305">
        <v>41</v>
      </c>
      <c r="H1777" s="306">
        <v>9</v>
      </c>
      <c r="I1777" s="306">
        <v>9</v>
      </c>
      <c r="J1777" s="306">
        <v>18</v>
      </c>
      <c r="K1777" s="306">
        <v>0</v>
      </c>
      <c r="L1777" s="306">
        <v>97</v>
      </c>
    </row>
    <row r="1778" spans="1:12">
      <c r="A1778" s="300" t="str">
        <f t="shared" si="0"/>
        <v>F1775</v>
      </c>
      <c r="B1778" s="311" t="s">
        <v>3707</v>
      </c>
      <c r="C1778" s="312" t="s">
        <v>3711</v>
      </c>
      <c r="D1778" s="312" t="s">
        <v>3712</v>
      </c>
      <c r="E1778" s="309" t="s">
        <v>2442</v>
      </c>
      <c r="F1778" s="313" t="s">
        <v>2442</v>
      </c>
      <c r="G1778" s="305">
        <v>41</v>
      </c>
      <c r="H1778" s="306">
        <v>9</v>
      </c>
      <c r="I1778" s="306">
        <v>9</v>
      </c>
      <c r="J1778" s="306">
        <v>18</v>
      </c>
      <c r="K1778" s="306">
        <v>0</v>
      </c>
      <c r="L1778" s="306">
        <v>101</v>
      </c>
    </row>
    <row r="1779" spans="1:12">
      <c r="A1779" s="300" t="str">
        <f t="shared" si="0"/>
        <v>F1776</v>
      </c>
      <c r="B1779" s="314" t="s">
        <v>3713</v>
      </c>
      <c r="C1779" s="315" t="s">
        <v>3714</v>
      </c>
      <c r="D1779" s="320" t="s">
        <v>3715</v>
      </c>
      <c r="E1779" s="310" t="s">
        <v>2446</v>
      </c>
      <c r="F1779" s="322" t="s">
        <v>2490</v>
      </c>
      <c r="G1779" s="305">
        <v>48</v>
      </c>
      <c r="H1779" s="306">
        <v>11</v>
      </c>
      <c r="I1779" s="306">
        <v>12</v>
      </c>
      <c r="J1779" s="306">
        <v>21</v>
      </c>
      <c r="K1779" s="306">
        <v>0</v>
      </c>
      <c r="L1779" s="306">
        <v>123</v>
      </c>
    </row>
    <row r="1780" spans="1:12">
      <c r="A1780" s="300" t="str">
        <f t="shared" si="0"/>
        <v>F1777</v>
      </c>
      <c r="B1780" s="311" t="s">
        <v>3713</v>
      </c>
      <c r="C1780" s="312" t="s">
        <v>3714</v>
      </c>
      <c r="D1780" s="312" t="s">
        <v>3715</v>
      </c>
      <c r="E1780" s="309" t="s">
        <v>2492</v>
      </c>
      <c r="F1780" s="313" t="s">
        <v>2450</v>
      </c>
      <c r="G1780" s="305">
        <v>48</v>
      </c>
      <c r="H1780" s="306">
        <v>11</v>
      </c>
      <c r="I1780" s="306">
        <v>12</v>
      </c>
      <c r="J1780" s="306">
        <v>21</v>
      </c>
      <c r="K1780" s="306">
        <v>0</v>
      </c>
      <c r="L1780" s="306">
        <v>117</v>
      </c>
    </row>
    <row r="1781" spans="1:12">
      <c r="A1781" s="300" t="str">
        <f t="shared" si="0"/>
        <v>F1778</v>
      </c>
      <c r="B1781" s="319" t="s">
        <v>3713</v>
      </c>
      <c r="C1781" s="320" t="s">
        <v>3714</v>
      </c>
      <c r="D1781" s="320" t="s">
        <v>3715</v>
      </c>
      <c r="E1781" s="310" t="s">
        <v>2452</v>
      </c>
      <c r="F1781" s="322" t="s">
        <v>2456</v>
      </c>
      <c r="G1781" s="305">
        <v>48</v>
      </c>
      <c r="H1781" s="306">
        <v>11</v>
      </c>
      <c r="I1781" s="306">
        <v>12</v>
      </c>
      <c r="J1781" s="306">
        <v>21</v>
      </c>
      <c r="K1781" s="306">
        <v>0</v>
      </c>
      <c r="L1781" s="306">
        <v>172</v>
      </c>
    </row>
    <row r="1782" spans="1:12">
      <c r="A1782" s="300" t="str">
        <f t="shared" si="0"/>
        <v>F1779</v>
      </c>
      <c r="B1782" s="311" t="s">
        <v>3713</v>
      </c>
      <c r="C1782" s="312" t="s">
        <v>3716</v>
      </c>
      <c r="D1782" s="312" t="s">
        <v>3717</v>
      </c>
      <c r="E1782" s="309" t="s">
        <v>2442</v>
      </c>
      <c r="F1782" s="313" t="s">
        <v>2442</v>
      </c>
      <c r="G1782" s="305">
        <v>45</v>
      </c>
      <c r="H1782" s="306">
        <v>9</v>
      </c>
      <c r="I1782" s="306">
        <v>11</v>
      </c>
      <c r="J1782" s="306">
        <v>19</v>
      </c>
      <c r="K1782" s="306">
        <v>0</v>
      </c>
      <c r="L1782" s="306">
        <v>100</v>
      </c>
    </row>
    <row r="1783" spans="1:12">
      <c r="A1783" s="300" t="str">
        <f t="shared" si="0"/>
        <v>F1780</v>
      </c>
      <c r="B1783" s="314" t="s">
        <v>3713</v>
      </c>
      <c r="C1783" s="315" t="s">
        <v>3718</v>
      </c>
      <c r="D1783" s="320" t="s">
        <v>3719</v>
      </c>
      <c r="E1783" s="310" t="s">
        <v>2446</v>
      </c>
      <c r="F1783" s="322" t="s">
        <v>2450</v>
      </c>
      <c r="G1783" s="305">
        <v>56</v>
      </c>
      <c r="H1783" s="306">
        <v>12</v>
      </c>
      <c r="I1783" s="306">
        <v>13</v>
      </c>
      <c r="J1783" s="306">
        <v>25</v>
      </c>
      <c r="K1783" s="306">
        <v>0</v>
      </c>
      <c r="L1783" s="306">
        <v>129</v>
      </c>
    </row>
    <row r="1784" spans="1:12">
      <c r="A1784" s="300" t="str">
        <f t="shared" si="0"/>
        <v>F1781</v>
      </c>
      <c r="B1784" s="311" t="s">
        <v>3713</v>
      </c>
      <c r="C1784" s="312" t="s">
        <v>3718</v>
      </c>
      <c r="D1784" s="312" t="s">
        <v>3719</v>
      </c>
      <c r="E1784" s="309" t="s">
        <v>2452</v>
      </c>
      <c r="F1784" s="313" t="s">
        <v>2456</v>
      </c>
      <c r="G1784" s="305">
        <v>56</v>
      </c>
      <c r="H1784" s="306">
        <v>12</v>
      </c>
      <c r="I1784" s="306">
        <v>13</v>
      </c>
      <c r="J1784" s="306">
        <v>25</v>
      </c>
      <c r="K1784" s="306">
        <v>0</v>
      </c>
      <c r="L1784" s="306">
        <v>205</v>
      </c>
    </row>
  </sheetData>
  <sheetProtection selectLockedCells="1"/>
  <conditionalFormatting sqref="A1:A2">
    <cfRule type="duplicateValues" dxfId="119" priority="91"/>
  </conditionalFormatting>
  <conditionalFormatting sqref="A3">
    <cfRule type="duplicateValues" dxfId="118" priority="90"/>
  </conditionalFormatting>
  <conditionalFormatting sqref="A1095 E5:F1110 L5:L1110">
    <cfRule type="expression" dxfId="117" priority="86" stopIfTrue="1">
      <formula>MOD(ROW(),2)=1</formula>
    </cfRule>
  </conditionalFormatting>
  <conditionalFormatting sqref="B1095">
    <cfRule type="expression" dxfId="116" priority="72" stopIfTrue="1">
      <formula>MOD(ROW(),2)=1</formula>
    </cfRule>
  </conditionalFormatting>
  <conditionalFormatting sqref="A1096">
    <cfRule type="expression" dxfId="115" priority="85" stopIfTrue="1">
      <formula>MOD(ROW(),2)=1</formula>
    </cfRule>
  </conditionalFormatting>
  <conditionalFormatting sqref="A1097">
    <cfRule type="expression" dxfId="114" priority="84" stopIfTrue="1">
      <formula>MOD(ROW(),2)=1</formula>
    </cfRule>
  </conditionalFormatting>
  <conditionalFormatting sqref="A1098">
    <cfRule type="expression" dxfId="113" priority="83" stopIfTrue="1">
      <formula>MOD(ROW(),2)=1</formula>
    </cfRule>
  </conditionalFormatting>
  <conditionalFormatting sqref="A1099">
    <cfRule type="expression" dxfId="112" priority="82" stopIfTrue="1">
      <formula>MOD(ROW(),2)=1</formula>
    </cfRule>
  </conditionalFormatting>
  <conditionalFormatting sqref="A1100">
    <cfRule type="expression" dxfId="111" priority="81" stopIfTrue="1">
      <formula>MOD(ROW(),2)=1</formula>
    </cfRule>
  </conditionalFormatting>
  <conditionalFormatting sqref="A1101">
    <cfRule type="expression" dxfId="110" priority="80" stopIfTrue="1">
      <formula>MOD(ROW(),2)=1</formula>
    </cfRule>
  </conditionalFormatting>
  <conditionalFormatting sqref="A1102">
    <cfRule type="expression" dxfId="109" priority="79" stopIfTrue="1">
      <formula>MOD(ROW(),2)=1</formula>
    </cfRule>
  </conditionalFormatting>
  <conditionalFormatting sqref="A1103">
    <cfRule type="expression" dxfId="108" priority="78" stopIfTrue="1">
      <formula>MOD(ROW(),2)=1</formula>
    </cfRule>
  </conditionalFormatting>
  <conditionalFormatting sqref="A1104">
    <cfRule type="expression" dxfId="107" priority="77" stopIfTrue="1">
      <formula>MOD(ROW(),2)=1</formula>
    </cfRule>
  </conditionalFormatting>
  <conditionalFormatting sqref="A1105">
    <cfRule type="expression" dxfId="106" priority="76" stopIfTrue="1">
      <formula>MOD(ROW(),2)=1</formula>
    </cfRule>
  </conditionalFormatting>
  <conditionalFormatting sqref="A1106:A1110">
    <cfRule type="expression" dxfId="105" priority="75" stopIfTrue="1">
      <formula>MOD(ROW(),2)=1</formula>
    </cfRule>
  </conditionalFormatting>
  <conditionalFormatting sqref="B1093">
    <cfRule type="expression" dxfId="104" priority="74" stopIfTrue="1">
      <formula>MOD(ROW(),2)=1</formula>
    </cfRule>
  </conditionalFormatting>
  <conditionalFormatting sqref="B1094">
    <cfRule type="expression" dxfId="103" priority="73" stopIfTrue="1">
      <formula>MOD(ROW(),2)=1</formula>
    </cfRule>
  </conditionalFormatting>
  <conditionalFormatting sqref="C1095">
    <cfRule type="expression" dxfId="102" priority="58" stopIfTrue="1">
      <formula>MOD(ROW(),2)=1</formula>
    </cfRule>
  </conditionalFormatting>
  <conditionalFormatting sqref="B1096">
    <cfRule type="expression" dxfId="101" priority="71" stopIfTrue="1">
      <formula>MOD(ROW(),2)=1</formula>
    </cfRule>
  </conditionalFormatting>
  <conditionalFormatting sqref="B1097">
    <cfRule type="expression" dxfId="100" priority="70" stopIfTrue="1">
      <formula>MOD(ROW(),2)=1</formula>
    </cfRule>
  </conditionalFormatting>
  <conditionalFormatting sqref="B1098">
    <cfRule type="expression" dxfId="99" priority="69" stopIfTrue="1">
      <formula>MOD(ROW(),2)=1</formula>
    </cfRule>
  </conditionalFormatting>
  <conditionalFormatting sqref="B1099">
    <cfRule type="expression" dxfId="98" priority="68" stopIfTrue="1">
      <formula>MOD(ROW(),2)=1</formula>
    </cfRule>
  </conditionalFormatting>
  <conditionalFormatting sqref="B1100">
    <cfRule type="expression" dxfId="97" priority="67" stopIfTrue="1">
      <formula>MOD(ROW(),2)=1</formula>
    </cfRule>
  </conditionalFormatting>
  <conditionalFormatting sqref="B1101">
    <cfRule type="expression" dxfId="96" priority="66" stopIfTrue="1">
      <formula>MOD(ROW(),2)=1</formula>
    </cfRule>
  </conditionalFormatting>
  <conditionalFormatting sqref="B1102">
    <cfRule type="expression" dxfId="95" priority="65" stopIfTrue="1">
      <formula>MOD(ROW(),2)=1</formula>
    </cfRule>
  </conditionalFormatting>
  <conditionalFormatting sqref="B1103">
    <cfRule type="expression" dxfId="94" priority="64" stopIfTrue="1">
      <formula>MOD(ROW(),2)=1</formula>
    </cfRule>
  </conditionalFormatting>
  <conditionalFormatting sqref="B1104">
    <cfRule type="expression" dxfId="93" priority="63" stopIfTrue="1">
      <formula>MOD(ROW(),2)=1</formula>
    </cfRule>
  </conditionalFormatting>
  <conditionalFormatting sqref="B1105">
    <cfRule type="expression" dxfId="92" priority="62" stopIfTrue="1">
      <formula>MOD(ROW(),2)=1</formula>
    </cfRule>
  </conditionalFormatting>
  <conditionalFormatting sqref="B1106:B1107">
    <cfRule type="expression" dxfId="91" priority="61" stopIfTrue="1">
      <formula>MOD(ROW(),2)=1</formula>
    </cfRule>
  </conditionalFormatting>
  <conditionalFormatting sqref="C1093">
    <cfRule type="expression" dxfId="90" priority="60" stopIfTrue="1">
      <formula>MOD(ROW(),2)=1</formula>
    </cfRule>
  </conditionalFormatting>
  <conditionalFormatting sqref="C1094">
    <cfRule type="expression" dxfId="89" priority="59" stopIfTrue="1">
      <formula>MOD(ROW(),2)=1</formula>
    </cfRule>
  </conditionalFormatting>
  <conditionalFormatting sqref="C1096">
    <cfRule type="expression" dxfId="88" priority="57" stopIfTrue="1">
      <formula>MOD(ROW(),2)=1</formula>
    </cfRule>
  </conditionalFormatting>
  <conditionalFormatting sqref="C1097">
    <cfRule type="expression" dxfId="87" priority="56" stopIfTrue="1">
      <formula>MOD(ROW(),2)=1</formula>
    </cfRule>
  </conditionalFormatting>
  <conditionalFormatting sqref="C1098">
    <cfRule type="expression" dxfId="86" priority="55" stopIfTrue="1">
      <formula>MOD(ROW(),2)=1</formula>
    </cfRule>
  </conditionalFormatting>
  <conditionalFormatting sqref="C1099">
    <cfRule type="expression" dxfId="85" priority="54" stopIfTrue="1">
      <formula>MOD(ROW(),2)=1</formula>
    </cfRule>
  </conditionalFormatting>
  <conditionalFormatting sqref="C1100">
    <cfRule type="expression" dxfId="84" priority="53" stopIfTrue="1">
      <formula>MOD(ROW(),2)=1</formula>
    </cfRule>
  </conditionalFormatting>
  <conditionalFormatting sqref="C1101">
    <cfRule type="expression" dxfId="83" priority="52" stopIfTrue="1">
      <formula>MOD(ROW(),2)=1</formula>
    </cfRule>
  </conditionalFormatting>
  <conditionalFormatting sqref="C1102">
    <cfRule type="expression" dxfId="82" priority="51" stopIfTrue="1">
      <formula>MOD(ROW(),2)=1</formula>
    </cfRule>
  </conditionalFormatting>
  <conditionalFormatting sqref="C1103">
    <cfRule type="expression" dxfId="81" priority="50" stopIfTrue="1">
      <formula>MOD(ROW(),2)=1</formula>
    </cfRule>
  </conditionalFormatting>
  <conditionalFormatting sqref="C1104">
    <cfRule type="expression" dxfId="80" priority="49" stopIfTrue="1">
      <formula>MOD(ROW(),2)=1</formula>
    </cfRule>
  </conditionalFormatting>
  <conditionalFormatting sqref="C1105">
    <cfRule type="expression" dxfId="79" priority="48" stopIfTrue="1">
      <formula>MOD(ROW(),2)=1</formula>
    </cfRule>
  </conditionalFormatting>
  <conditionalFormatting sqref="C1106:C1107">
    <cfRule type="expression" dxfId="78" priority="47" stopIfTrue="1">
      <formula>MOD(ROW(),2)=1</formula>
    </cfRule>
  </conditionalFormatting>
  <conditionalFormatting sqref="E4:F4">
    <cfRule type="expression" dxfId="77" priority="46" stopIfTrue="1">
      <formula>MOD(ROW(),2)=1</formula>
    </cfRule>
  </conditionalFormatting>
  <conditionalFormatting sqref="L4">
    <cfRule type="expression" dxfId="76" priority="45" stopIfTrue="1">
      <formula>MOD(ROW(),2)=1</formula>
    </cfRule>
  </conditionalFormatting>
  <conditionalFormatting sqref="D1009:D1010">
    <cfRule type="expression" dxfId="75" priority="44" stopIfTrue="1">
      <formula>MOD(ROW(),2)=1</formula>
    </cfRule>
  </conditionalFormatting>
  <conditionalFormatting sqref="D1011:D1107">
    <cfRule type="expression" dxfId="74" priority="43" stopIfTrue="1">
      <formula>MOD(ROW(),2)=1</formula>
    </cfRule>
  </conditionalFormatting>
  <conditionalFormatting sqref="B420:C420">
    <cfRule type="expression" dxfId="73" priority="42" stopIfTrue="1">
      <formula>MOD(ROW(),2)=1</formula>
    </cfRule>
  </conditionalFormatting>
  <conditionalFormatting sqref="D420">
    <cfRule type="expression" dxfId="72" priority="41" stopIfTrue="1">
      <formula>MOD(ROW(),2)=1</formula>
    </cfRule>
  </conditionalFormatting>
  <conditionalFormatting sqref="B1108:B1110">
    <cfRule type="expression" dxfId="71" priority="40" stopIfTrue="1">
      <formula>MOD(ROW(),2)=1</formula>
    </cfRule>
  </conditionalFormatting>
  <conditionalFormatting sqref="C1108:C1110">
    <cfRule type="expression" dxfId="70" priority="39" stopIfTrue="1">
      <formula>MOD(ROW(),2)=1</formula>
    </cfRule>
  </conditionalFormatting>
  <conditionalFormatting sqref="D1108:D1110">
    <cfRule type="expression" dxfId="69" priority="38" stopIfTrue="1">
      <formula>MOD(ROW(),2)=1</formula>
    </cfRule>
  </conditionalFormatting>
  <conditionalFormatting sqref="A4:D419 D421:D1008 A420 A421:C1092">
    <cfRule type="expression" dxfId="68" priority="89" stopIfTrue="1">
      <formula>MOD(ROW(),2)=1</formula>
    </cfRule>
  </conditionalFormatting>
  <conditionalFormatting sqref="A1093">
    <cfRule type="expression" dxfId="67" priority="88" stopIfTrue="1">
      <formula>MOD(ROW(),2)=1</formula>
    </cfRule>
  </conditionalFormatting>
  <conditionalFormatting sqref="A1094">
    <cfRule type="expression" dxfId="66" priority="87" stopIfTrue="1">
      <formula>MOD(ROW(),2)=1</formula>
    </cfRule>
  </conditionalFormatting>
  <conditionalFormatting sqref="G4:K1110">
    <cfRule type="expression" dxfId="65" priority="37" stopIfTrue="1">
      <formula>MOD(ROW(),2)=1</formula>
    </cfRule>
  </conditionalFormatting>
  <conditionalFormatting sqref="A1758:A1784">
    <cfRule type="expression" dxfId="64" priority="1" stopIfTrue="1">
      <formula>MOD(ROW(),2)=1</formula>
    </cfRule>
  </conditionalFormatting>
  <conditionalFormatting sqref="A1750:A1757 A1111:D1749 H1112:K1114 L1111:L1749 H1115:J1749 K1116:K1118 K1120:K1122 K1124:K1126 K1128:K1130 K1132:K1134 K1136:K1138 K1140:K1142 K1144:K1146 K1148:K1150 K1152:K1154 K1156:K1158 K1160:K1162 K1164:K1166 K1168:K1170 K1172:K1174 K1176:K1178 K1180:K1182 K1184:K1186 K1188:K1190 K1192:K1194 K1196:K1198 K1200:K1202 K1204:K1206 K1208:K1210 K1212:K1214 K1216:K1218 K1220:K1222 K1224:K1226 K1228:K1230 K1232:K1234 K1236:K1238 K1240:K1242 K1244:K1246 K1248:K1250 K1252:K1254 K1256:K1258 K1260:K1262 K1264:K1266 K1268:K1270 K1272:K1274 K1276:K1278 K1280:K1282 K1284:K1286 K1288:K1290 K1292:K1294 K1296:K1298 K1300:K1302 K1304:K1306 K1308:K1310 K1312:K1314 K1316:K1318 K1320:K1322 K1324:K1326 K1328:K1330 K1332:K1334 K1336:K1338 K1340:K1342 K1344:K1346 K1348:K1350 K1352:K1354 K1356:K1358 K1360:K1362 K1364:K1366 K1368:K1370 K1372:K1374 K1376:K1378 K1380:K1382 K1384:K1386 K1388:K1390 K1392:K1394 K1396:K1398 K1400:K1402 K1404:K1406 K1408:K1410 K1412:K1414 K1416:K1418 K1420:K1422 K1424:K1426 K1428:K1430 K1432:K1434 K1436:K1438 K1440:K1442 K1444:K1446 K1448:K1450 K1452:K1454 K1456:K1458 K1460:K1462 K1464:K1466 K1468:K1470 K1472:K1474 K1476:K1478 K1480:K1482 K1484:K1486 K1488:K1490 K1492:K1494 K1496:K1498 K1500:K1502 K1504:K1506 K1508:K1510 K1512:K1514 K1516:K1518 K1520:K1522 K1524:K1526 K1528:K1530 K1532:K1534 K1536:K1538 K1540:K1542 K1544:K1546 K1548:K1550 K1552:K1554 K1556:K1558 K1560:K1562 K1564:K1566 K1568:K1570 K1572:K1574 K1576:K1578 K1580:K1582 K1584:K1586 K1588:K1590 K1592:K1594 K1596:K1598 K1600:K1602 K1604:K1606 K1608:K1610 K1612:K1614 K1616:K1618 K1620:K1622 K1624:K1626 K1628:K1630 K1632:K1634 K1636:K1638 K1640:K1642 K1644:K1646 K1648:K1650 K1652:K1654 K1656:K1658 K1660:K1662 K1664:K1666 K1668:K1670 K1672:K1674 K1676:K1678 K1680:K1682 K1684:K1686 K1688:K1690 K1692:K1694 K1696:K1698 K1700:K1702 K1704:K1706 K1708:K1710 K1712:K1714 K1716:K1718 K1720:K1722 K1724:K1726 K1728:K1730 K1732:K1734 K1736:K1738 K1740:K1742 K1744:K1746 K1748:K1750 K1752:K1754 K1756:K1758 K1760:K1762 K1764:K1766 K1768:K1770 K1772:K1774 K1776:K1778 K1780:K1782 K1784">
    <cfRule type="expression" dxfId="63" priority="36" stopIfTrue="1">
      <formula>MOD(ROW(),2)=1</formula>
    </cfRule>
  </conditionalFormatting>
  <conditionalFormatting sqref="H1750:J1756">
    <cfRule type="expression" dxfId="62" priority="35" stopIfTrue="1">
      <formula>MOD(ROW(),2)=1</formula>
    </cfRule>
  </conditionalFormatting>
  <conditionalFormatting sqref="H1757:J1757">
    <cfRule type="expression" dxfId="61" priority="34" stopIfTrue="1">
      <formula>MOD(ROW(),2)=1</formula>
    </cfRule>
  </conditionalFormatting>
  <conditionalFormatting sqref="H1758:J1758">
    <cfRule type="expression" dxfId="60" priority="33" stopIfTrue="1">
      <formula>MOD(ROW(),2)=1</formula>
    </cfRule>
  </conditionalFormatting>
  <conditionalFormatting sqref="H1759:J1759">
    <cfRule type="expression" dxfId="59" priority="32" stopIfTrue="1">
      <formula>MOD(ROW(),2)=1</formula>
    </cfRule>
  </conditionalFormatting>
  <conditionalFormatting sqref="H1760:J1760">
    <cfRule type="expression" dxfId="58" priority="31" stopIfTrue="1">
      <formula>MOD(ROW(),2)=1</formula>
    </cfRule>
  </conditionalFormatting>
  <conditionalFormatting sqref="H1761:J1761">
    <cfRule type="expression" dxfId="57" priority="30" stopIfTrue="1">
      <formula>MOD(ROW(),2)=1</formula>
    </cfRule>
  </conditionalFormatting>
  <conditionalFormatting sqref="H1762:J1762">
    <cfRule type="expression" dxfId="56" priority="29" stopIfTrue="1">
      <formula>MOD(ROW(),2)=1</formula>
    </cfRule>
  </conditionalFormatting>
  <conditionalFormatting sqref="H1763:J1763">
    <cfRule type="expression" dxfId="55" priority="28" stopIfTrue="1">
      <formula>MOD(ROW(),2)=1</formula>
    </cfRule>
  </conditionalFormatting>
  <conditionalFormatting sqref="H1764:J1764">
    <cfRule type="expression" dxfId="54" priority="27" stopIfTrue="1">
      <formula>MOD(ROW(),2)=1</formula>
    </cfRule>
  </conditionalFormatting>
  <conditionalFormatting sqref="H1765:J1765">
    <cfRule type="expression" dxfId="53" priority="26" stopIfTrue="1">
      <formula>MOD(ROW(),2)=1</formula>
    </cfRule>
  </conditionalFormatting>
  <conditionalFormatting sqref="H1766:J1766">
    <cfRule type="expression" dxfId="52" priority="25" stopIfTrue="1">
      <formula>MOD(ROW(),2)=1</formula>
    </cfRule>
  </conditionalFormatting>
  <conditionalFormatting sqref="H1767:J1767">
    <cfRule type="expression" dxfId="51" priority="24" stopIfTrue="1">
      <formula>MOD(ROW(),2)=1</formula>
    </cfRule>
  </conditionalFormatting>
  <conditionalFormatting sqref="H1768:J1768">
    <cfRule type="expression" dxfId="50" priority="23" stopIfTrue="1">
      <formula>MOD(ROW(),2)=1</formula>
    </cfRule>
  </conditionalFormatting>
  <conditionalFormatting sqref="H1769:J1784">
    <cfRule type="expression" dxfId="49" priority="22" stopIfTrue="1">
      <formula>MOD(ROW(),2)=1</formula>
    </cfRule>
  </conditionalFormatting>
  <conditionalFormatting sqref="H1111:K1111 K1115 K1119 K1123 K1127 K1131 K1135 K1139 K1143 K1147 K1151 K1155 K1159 K1163 K1167 K1171 K1175 K1179 K1183 K1187 K1191 K1195 K1199 K1203 K1207 K1211 K1215 K1219 K1223 K1227 K1231 K1235 K1239 K1243 K1247 K1251 K1255 K1259 K1263 K1267 K1271 K1275 K1279 K1283 K1287 K1291 K1295 K1299 K1303 K1307 K1311 K1315 K1319 K1323 K1327 K1331 K1335 K1339 K1343 K1347 K1351 K1355 K1359 K1363 K1367 K1371 K1375 K1379 K1383 K1387 K1391 K1395 K1399 K1403 K1407 K1411 K1415 K1419 K1423 K1427 K1431 K1435 K1439 K1443 K1447 K1451 K1455 K1459 K1463 K1467 K1471 K1475 K1479 K1483 K1487 K1491 K1495 K1499 K1503 K1507 K1511 K1515 K1519 K1523 K1527 K1531 K1535 K1539 K1543 K1547 K1551 K1555 K1559 K1563 K1567 K1571 K1575 K1579 K1583 K1587 K1591 K1595 K1599 K1603 K1607 K1611 K1615 K1619 K1623 K1627 K1631 K1635 K1639 K1643 K1647 K1651 K1655 K1659 K1663 K1667 K1671 K1675 K1679 K1683 K1687 K1691 K1695 K1699 K1703 K1707 K1711 K1715 K1719 K1723 K1727 K1731 K1735 K1739 K1743 K1747 K1751 K1755 K1759 K1763 K1767 K1771 K1775 K1779 K1783">
    <cfRule type="expression" dxfId="48" priority="21" stopIfTrue="1">
      <formula>MOD(ROW(),2)=1</formula>
    </cfRule>
  </conditionalFormatting>
  <conditionalFormatting sqref="G1111:G1749">
    <cfRule type="expression" dxfId="47" priority="20" stopIfTrue="1">
      <formula>MOD(ROW(),2)=1</formula>
    </cfRule>
  </conditionalFormatting>
  <conditionalFormatting sqref="G1750:G1756">
    <cfRule type="expression" dxfId="46" priority="19" stopIfTrue="1">
      <formula>MOD(ROW(),2)=1</formula>
    </cfRule>
  </conditionalFormatting>
  <conditionalFormatting sqref="G1757">
    <cfRule type="expression" dxfId="45" priority="18" stopIfTrue="1">
      <formula>MOD(ROW(),2)=1</formula>
    </cfRule>
  </conditionalFormatting>
  <conditionalFormatting sqref="G1758">
    <cfRule type="expression" dxfId="44" priority="17" stopIfTrue="1">
      <formula>MOD(ROW(),2)=1</formula>
    </cfRule>
  </conditionalFormatting>
  <conditionalFormatting sqref="G1759">
    <cfRule type="expression" dxfId="43" priority="16" stopIfTrue="1">
      <formula>MOD(ROW(),2)=1</formula>
    </cfRule>
  </conditionalFormatting>
  <conditionalFormatting sqref="G1760">
    <cfRule type="expression" dxfId="42" priority="15" stopIfTrue="1">
      <formula>MOD(ROW(),2)=1</formula>
    </cfRule>
  </conditionalFormatting>
  <conditionalFormatting sqref="G1761">
    <cfRule type="expression" dxfId="41" priority="14" stopIfTrue="1">
      <formula>MOD(ROW(),2)=1</formula>
    </cfRule>
  </conditionalFormatting>
  <conditionalFormatting sqref="G1762">
    <cfRule type="expression" dxfId="40" priority="13" stopIfTrue="1">
      <formula>MOD(ROW(),2)=1</formula>
    </cfRule>
  </conditionalFormatting>
  <conditionalFormatting sqref="G1763">
    <cfRule type="expression" dxfId="39" priority="12" stopIfTrue="1">
      <formula>MOD(ROW(),2)=1</formula>
    </cfRule>
  </conditionalFormatting>
  <conditionalFormatting sqref="G1764">
    <cfRule type="expression" dxfId="38" priority="11" stopIfTrue="1">
      <formula>MOD(ROW(),2)=1</formula>
    </cfRule>
  </conditionalFormatting>
  <conditionalFormatting sqref="G1765">
    <cfRule type="expression" dxfId="37" priority="10" stopIfTrue="1">
      <formula>MOD(ROW(),2)=1</formula>
    </cfRule>
  </conditionalFormatting>
  <conditionalFormatting sqref="G1766">
    <cfRule type="expression" dxfId="36" priority="9" stopIfTrue="1">
      <formula>MOD(ROW(),2)=1</formula>
    </cfRule>
  </conditionalFormatting>
  <conditionalFormatting sqref="G1767">
    <cfRule type="expression" dxfId="35" priority="8" stopIfTrue="1">
      <formula>MOD(ROW(),2)=1</formula>
    </cfRule>
  </conditionalFormatting>
  <conditionalFormatting sqref="G1768">
    <cfRule type="expression" dxfId="34" priority="7" stopIfTrue="1">
      <formula>MOD(ROW(),2)=1</formula>
    </cfRule>
  </conditionalFormatting>
  <conditionalFormatting sqref="G1769:G1784">
    <cfRule type="expression" dxfId="33" priority="6" stopIfTrue="1">
      <formula>MOD(ROW(),2)=1</formula>
    </cfRule>
  </conditionalFormatting>
  <conditionalFormatting sqref="L1750:L1756">
    <cfRule type="expression" dxfId="32" priority="5" stopIfTrue="1">
      <formula>MOD(ROW(),2)=1</formula>
    </cfRule>
  </conditionalFormatting>
  <conditionalFormatting sqref="L1757:L1784">
    <cfRule type="expression" dxfId="31" priority="4" stopIfTrue="1">
      <formula>MOD(ROW(),2)=1</formula>
    </cfRule>
  </conditionalFormatting>
  <conditionalFormatting sqref="E1749 E1742 E1725 E1719:E1721 E1716 E1712 E1111:E1669 E1705 E1696:E1700 E1687:E1689 E1683 E1677:E1679 E1673">
    <cfRule type="expression" dxfId="30" priority="3" stopIfTrue="1">
      <formula>MOD(ROW(),2)=1</formula>
    </cfRule>
  </conditionalFormatting>
  <conditionalFormatting sqref="F1111:F1749">
    <cfRule type="expression" dxfId="29" priority="2" stopIfTrue="1">
      <formula>MOD(ROW(),2)=1</formula>
    </cfRule>
  </conditionalFormatting>
  <pageMargins left="0.5" right="0.5" top="0.5" bottom="0.75" header="0.3" footer="0.3"/>
  <pageSetup orientation="portrait"/>
  <headerFooter alignWithMargins="0">
    <oddFooter>&amp;L&amp;"Arial,Regular"&amp;8File: &amp;F
Tab: &amp;A&amp;C&amp;"Arial,Regular"&amp;9&amp;Uwww.results.org&amp;R&amp;"Arial,Regular"&amp;8Date: &amp;D
Page &amp;P of &amp;N</oddFooter>
  </headerFooter>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249977111117893"/>
  </sheetPr>
  <dimension ref="A1:B27"/>
  <sheetViews>
    <sheetView zoomScale="90" zoomScaleNormal="90" zoomScalePageLayoutView="90" workbookViewId="0">
      <selection activeCell="A18" sqref="A18"/>
    </sheetView>
  </sheetViews>
  <sheetFormatPr defaultColWidth="72.140625" defaultRowHeight="15"/>
  <cols>
    <col min="1" max="1" width="27.140625" style="195" customWidth="1"/>
    <col min="2" max="2" width="35.7109375" style="173" customWidth="1"/>
    <col min="3" max="16384" width="72.140625" style="173"/>
  </cols>
  <sheetData>
    <row r="1" spans="1:2" s="193" customFormat="1" ht="15.75">
      <c r="A1" s="204" t="s">
        <v>2371</v>
      </c>
      <c r="B1" s="205"/>
    </row>
    <row r="2" spans="1:2" s="193" customFormat="1">
      <c r="A2" s="206" t="s">
        <v>2363</v>
      </c>
    </row>
    <row r="3" spans="1:2" s="193" customFormat="1">
      <c r="A3" s="207" t="s">
        <v>2358</v>
      </c>
      <c r="B3" s="194"/>
    </row>
    <row r="4" spans="1:2" s="193" customFormat="1">
      <c r="A4" s="207" t="s">
        <v>2361</v>
      </c>
      <c r="B4" s="194"/>
    </row>
    <row r="5" spans="1:2" s="193" customFormat="1">
      <c r="A5" s="207" t="s">
        <v>2360</v>
      </c>
      <c r="B5" s="194"/>
    </row>
    <row r="6" spans="1:2" s="193" customFormat="1">
      <c r="A6" s="207" t="s">
        <v>2362</v>
      </c>
      <c r="B6" s="194"/>
    </row>
    <row r="7" spans="1:2" s="193" customFormat="1">
      <c r="A7" s="207" t="s">
        <v>2359</v>
      </c>
      <c r="B7" s="194"/>
    </row>
    <row r="8" spans="1:2" s="193" customFormat="1">
      <c r="A8" s="207"/>
      <c r="B8" s="194"/>
    </row>
    <row r="9" spans="1:2" s="193" customFormat="1">
      <c r="A9" s="209" t="s">
        <v>27</v>
      </c>
      <c r="B9" s="194"/>
    </row>
    <row r="10" spans="1:2" s="193" customFormat="1">
      <c r="A10" s="207" t="s">
        <v>2364</v>
      </c>
      <c r="B10" s="194"/>
    </row>
    <row r="11" spans="1:2" s="193" customFormat="1">
      <c r="A11" s="207" t="s">
        <v>2365</v>
      </c>
      <c r="B11" s="194"/>
    </row>
    <row r="12" spans="1:2" s="193" customFormat="1">
      <c r="A12" s="207" t="s">
        <v>2366</v>
      </c>
      <c r="B12" s="194"/>
    </row>
    <row r="13" spans="1:2" s="193" customFormat="1">
      <c r="A13" s="207" t="s">
        <v>2367</v>
      </c>
      <c r="B13" s="194"/>
    </row>
    <row r="14" spans="1:2" s="193" customFormat="1">
      <c r="A14" s="207" t="s">
        <v>2368</v>
      </c>
      <c r="B14" s="194"/>
    </row>
    <row r="15" spans="1:2" s="193" customFormat="1">
      <c r="A15" s="210" t="s">
        <v>2369</v>
      </c>
      <c r="B15" s="194"/>
    </row>
    <row r="16" spans="1:2" s="193" customFormat="1">
      <c r="A16" s="207"/>
    </row>
    <row r="17" spans="1:1" s="193" customFormat="1">
      <c r="A17" s="208"/>
    </row>
    <row r="18" spans="1:1">
      <c r="A18" s="195" t="s">
        <v>3770</v>
      </c>
    </row>
    <row r="19" spans="1:1">
      <c r="A19" s="195" t="s">
        <v>3769</v>
      </c>
    </row>
    <row r="22" spans="1:1">
      <c r="A22" s="195" t="s">
        <v>3752</v>
      </c>
    </row>
    <row r="23" spans="1:1">
      <c r="A23" s="195" t="s">
        <v>3753</v>
      </c>
    </row>
    <row r="24" spans="1:1">
      <c r="A24" s="195" t="s">
        <v>3754</v>
      </c>
    </row>
    <row r="25" spans="1:1">
      <c r="A25" s="195" t="s">
        <v>3756</v>
      </c>
    </row>
    <row r="26" spans="1:1">
      <c r="A26" s="195" t="s">
        <v>3757</v>
      </c>
    </row>
    <row r="27" spans="1:1">
      <c r="A27" s="195" t="s">
        <v>3755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99"/>
  <sheetViews>
    <sheetView topLeftCell="A55" zoomScale="70" zoomScaleNormal="70" zoomScalePageLayoutView="70" workbookViewId="0">
      <selection activeCell="F70" sqref="F1:H1048576"/>
    </sheetView>
  </sheetViews>
  <sheetFormatPr defaultColWidth="9.140625" defaultRowHeight="15"/>
  <cols>
    <col min="1" max="1" width="38.42578125" style="8" customWidth="1"/>
    <col min="2" max="2" width="14.42578125" style="8" bestFit="1" customWidth="1"/>
    <col min="3" max="3" width="18.42578125" style="8" bestFit="1" customWidth="1"/>
    <col min="4" max="4" width="9.140625" style="8"/>
    <col min="5" max="5" width="0" style="8" hidden="1" customWidth="1"/>
    <col min="6" max="6" width="12.42578125" style="8" bestFit="1" customWidth="1"/>
    <col min="7" max="7" width="9.42578125" style="8" hidden="1" customWidth="1"/>
    <col min="8" max="9" width="13.140625" style="8" bestFit="1" customWidth="1"/>
    <col min="10" max="10" width="12.140625" style="8" bestFit="1" customWidth="1"/>
    <col min="11" max="11" width="10.7109375" style="8" bestFit="1" customWidth="1"/>
    <col min="12" max="12" width="17.28515625" style="8" bestFit="1" customWidth="1"/>
    <col min="13" max="13" width="16" style="8" bestFit="1" customWidth="1"/>
    <col min="14" max="14" width="17.28515625" style="8" customWidth="1"/>
    <col min="15" max="17" width="9.140625" style="8"/>
    <col min="18" max="18" width="16.42578125" style="8" bestFit="1" customWidth="1"/>
    <col min="19" max="20" width="9.140625" style="8"/>
    <col min="21" max="21" width="0" style="8" hidden="1" customWidth="1"/>
    <col min="22" max="22" width="12" style="8" customWidth="1"/>
    <col min="23" max="23" width="0" style="8" hidden="1" customWidth="1"/>
    <col min="24" max="24" width="10.7109375" style="8" customWidth="1"/>
    <col min="25" max="16384" width="9.140625" style="8"/>
  </cols>
  <sheetData>
    <row r="1" spans="1:24">
      <c r="A1" s="10" t="s">
        <v>32</v>
      </c>
      <c r="T1" s="11"/>
      <c r="U1" s="12"/>
      <c r="V1" s="12"/>
      <c r="W1" s="12"/>
      <c r="X1" s="12"/>
    </row>
    <row r="2" spans="1:24">
      <c r="A2" s="578" t="s">
        <v>33</v>
      </c>
      <c r="B2" s="579"/>
      <c r="E2" s="580" t="s">
        <v>34</v>
      </c>
      <c r="F2" s="581"/>
      <c r="G2" s="582"/>
      <c r="U2" s="13"/>
      <c r="V2" s="13"/>
      <c r="W2" s="13"/>
      <c r="X2" s="13"/>
    </row>
    <row r="3" spans="1:24" ht="60">
      <c r="A3" s="6" t="s">
        <v>35</v>
      </c>
      <c r="B3" s="14">
        <v>0.03</v>
      </c>
      <c r="E3" s="583"/>
      <c r="F3" s="578"/>
      <c r="G3" s="579"/>
      <c r="J3" s="584" t="s">
        <v>36</v>
      </c>
      <c r="K3" s="584"/>
      <c r="L3" s="584"/>
      <c r="M3" s="584"/>
      <c r="S3" s="15" t="s">
        <v>11</v>
      </c>
      <c r="T3" s="16"/>
      <c r="U3" s="585" t="s">
        <v>37</v>
      </c>
      <c r="V3" s="585"/>
      <c r="W3" s="585"/>
      <c r="X3" s="585"/>
    </row>
    <row r="4" spans="1:24" ht="60">
      <c r="A4" s="17" t="s">
        <v>13</v>
      </c>
      <c r="B4" s="18" t="s">
        <v>38</v>
      </c>
      <c r="C4" s="17" t="s">
        <v>14</v>
      </c>
      <c r="D4" s="17" t="s">
        <v>15</v>
      </c>
      <c r="E4" s="19">
        <v>2014</v>
      </c>
      <c r="F4" s="19">
        <v>2015</v>
      </c>
      <c r="G4" s="19">
        <v>2016</v>
      </c>
      <c r="H4" s="20" t="s">
        <v>16</v>
      </c>
      <c r="I4" s="21" t="s">
        <v>18</v>
      </c>
      <c r="J4" s="20" t="s">
        <v>19</v>
      </c>
      <c r="K4" s="20" t="s">
        <v>20</v>
      </c>
      <c r="L4" s="20" t="s">
        <v>17</v>
      </c>
      <c r="M4" s="20" t="s">
        <v>21</v>
      </c>
      <c r="N4" s="20" t="s">
        <v>39</v>
      </c>
      <c r="O4" s="22" t="s">
        <v>22</v>
      </c>
      <c r="P4" s="22" t="s">
        <v>23</v>
      </c>
      <c r="Q4" s="22" t="s">
        <v>24</v>
      </c>
      <c r="R4" s="23" t="s">
        <v>40</v>
      </c>
      <c r="S4" s="15" t="s">
        <v>41</v>
      </c>
      <c r="T4" s="24" t="s">
        <v>42</v>
      </c>
      <c r="U4" s="25">
        <v>2014</v>
      </c>
      <c r="V4" s="25">
        <v>2015</v>
      </c>
      <c r="W4" s="26">
        <v>2016</v>
      </c>
      <c r="X4" s="27" t="s">
        <v>5</v>
      </c>
    </row>
    <row r="5" spans="1:24">
      <c r="A5" s="28" t="s">
        <v>3</v>
      </c>
      <c r="B5" s="29"/>
      <c r="C5" s="29"/>
      <c r="D5" s="30"/>
      <c r="E5" s="29"/>
      <c r="F5" s="29"/>
      <c r="G5" s="29"/>
      <c r="H5" s="31"/>
      <c r="I5" s="28"/>
      <c r="J5" s="31"/>
      <c r="K5" s="31"/>
      <c r="L5" s="31"/>
      <c r="M5" s="31"/>
      <c r="N5" s="31"/>
      <c r="O5" s="30"/>
      <c r="P5" s="30"/>
      <c r="Q5" s="30"/>
      <c r="R5" s="31">
        <v>565000</v>
      </c>
      <c r="S5" s="32"/>
      <c r="T5" s="33"/>
      <c r="U5" s="34">
        <v>0</v>
      </c>
      <c r="V5" s="34">
        <v>565000</v>
      </c>
      <c r="W5" s="35">
        <v>0</v>
      </c>
      <c r="X5" s="35">
        <v>565000</v>
      </c>
    </row>
    <row r="6" spans="1:24" ht="45">
      <c r="A6" s="36" t="s">
        <v>43</v>
      </c>
      <c r="B6" s="37" t="s">
        <v>44</v>
      </c>
      <c r="C6" s="38" t="s">
        <v>28</v>
      </c>
      <c r="D6" s="39" t="s">
        <v>28</v>
      </c>
      <c r="E6" s="40"/>
      <c r="F6" s="40" t="s">
        <v>45</v>
      </c>
      <c r="G6" s="40"/>
      <c r="H6" s="41"/>
      <c r="I6" s="42">
        <v>10000</v>
      </c>
      <c r="J6" s="1"/>
      <c r="K6" s="1"/>
      <c r="L6" s="41"/>
      <c r="M6" s="41">
        <v>10000</v>
      </c>
      <c r="N6" s="41"/>
      <c r="O6" s="43">
        <v>1</v>
      </c>
      <c r="P6" s="43">
        <v>1</v>
      </c>
      <c r="Q6" s="43">
        <v>1</v>
      </c>
      <c r="R6" s="44">
        <v>10000</v>
      </c>
      <c r="S6" s="45">
        <v>1</v>
      </c>
      <c r="T6" s="36"/>
      <c r="U6" s="46">
        <v>0</v>
      </c>
      <c r="V6" s="46">
        <v>10000</v>
      </c>
      <c r="W6" s="46">
        <v>0</v>
      </c>
      <c r="X6" s="47">
        <v>10000</v>
      </c>
    </row>
    <row r="7" spans="1:24" ht="45">
      <c r="A7" s="48" t="s">
        <v>46</v>
      </c>
      <c r="B7" s="37" t="s">
        <v>47</v>
      </c>
      <c r="C7" s="49" t="s">
        <v>28</v>
      </c>
      <c r="D7" s="39" t="s">
        <v>28</v>
      </c>
      <c r="E7" s="50"/>
      <c r="F7" s="50" t="s">
        <v>45</v>
      </c>
      <c r="G7" s="50"/>
      <c r="H7" s="41"/>
      <c r="I7" s="42">
        <v>10000</v>
      </c>
      <c r="J7" s="1"/>
      <c r="K7" s="1"/>
      <c r="L7" s="41"/>
      <c r="M7" s="41">
        <v>10000</v>
      </c>
      <c r="N7" s="41"/>
      <c r="O7" s="38">
        <v>1</v>
      </c>
      <c r="P7" s="38">
        <v>1</v>
      </c>
      <c r="Q7" s="43">
        <v>1</v>
      </c>
      <c r="R7" s="44">
        <v>10000</v>
      </c>
      <c r="S7" s="45">
        <v>1</v>
      </c>
      <c r="T7" s="36"/>
      <c r="U7" s="46">
        <v>0</v>
      </c>
      <c r="V7" s="46">
        <v>10000</v>
      </c>
      <c r="W7" s="46">
        <v>0</v>
      </c>
      <c r="X7" s="47">
        <v>10000</v>
      </c>
    </row>
    <row r="8" spans="1:24" ht="45">
      <c r="A8" s="36" t="s">
        <v>48</v>
      </c>
      <c r="B8" s="37" t="s">
        <v>47</v>
      </c>
      <c r="C8" s="49" t="s">
        <v>29</v>
      </c>
      <c r="D8" s="39" t="s">
        <v>29</v>
      </c>
      <c r="E8" s="40"/>
      <c r="F8" s="40" t="s">
        <v>45</v>
      </c>
      <c r="G8" s="40"/>
      <c r="H8" s="41"/>
      <c r="I8" s="42">
        <v>10000</v>
      </c>
      <c r="J8" s="1"/>
      <c r="K8" s="1"/>
      <c r="L8" s="41"/>
      <c r="M8" s="41">
        <v>10000</v>
      </c>
      <c r="N8" s="41"/>
      <c r="O8" s="43">
        <v>1</v>
      </c>
      <c r="P8" s="43">
        <v>1</v>
      </c>
      <c r="Q8" s="43">
        <v>1</v>
      </c>
      <c r="R8" s="44">
        <v>10000</v>
      </c>
      <c r="S8" s="45">
        <v>1</v>
      </c>
      <c r="T8" s="48"/>
      <c r="U8" s="46">
        <v>0</v>
      </c>
      <c r="V8" s="46">
        <v>10000</v>
      </c>
      <c r="W8" s="46">
        <v>0</v>
      </c>
      <c r="X8" s="47">
        <v>10000</v>
      </c>
    </row>
    <row r="9" spans="1:24" ht="45">
      <c r="A9" s="36" t="s">
        <v>49</v>
      </c>
      <c r="B9" s="37" t="s">
        <v>47</v>
      </c>
      <c r="C9" s="49" t="s">
        <v>50</v>
      </c>
      <c r="D9" s="39" t="s">
        <v>50</v>
      </c>
      <c r="E9" s="40"/>
      <c r="F9" s="40" t="s">
        <v>45</v>
      </c>
      <c r="G9" s="40"/>
      <c r="H9" s="41"/>
      <c r="I9" s="42">
        <v>20000</v>
      </c>
      <c r="J9" s="1"/>
      <c r="K9" s="1"/>
      <c r="L9" s="41"/>
      <c r="M9" s="41">
        <v>20000</v>
      </c>
      <c r="N9" s="41"/>
      <c r="O9" s="43">
        <v>2</v>
      </c>
      <c r="P9" s="43">
        <v>1</v>
      </c>
      <c r="Q9" s="43">
        <v>1</v>
      </c>
      <c r="R9" s="44">
        <v>40000</v>
      </c>
      <c r="S9" s="45">
        <v>1</v>
      </c>
      <c r="T9" s="48"/>
      <c r="U9" s="46">
        <v>0</v>
      </c>
      <c r="V9" s="46">
        <v>40000</v>
      </c>
      <c r="W9" s="46">
        <v>0</v>
      </c>
      <c r="X9" s="47">
        <v>40000</v>
      </c>
    </row>
    <row r="10" spans="1:24" ht="45">
      <c r="A10" s="36" t="s">
        <v>51</v>
      </c>
      <c r="B10" s="37" t="s">
        <v>47</v>
      </c>
      <c r="C10" s="49" t="s">
        <v>50</v>
      </c>
      <c r="D10" s="39" t="s">
        <v>50</v>
      </c>
      <c r="E10" s="40"/>
      <c r="F10" s="40" t="s">
        <v>45</v>
      </c>
      <c r="G10" s="40"/>
      <c r="H10" s="41"/>
      <c r="I10" s="42">
        <v>30000</v>
      </c>
      <c r="J10" s="1"/>
      <c r="K10" s="1"/>
      <c r="L10" s="41"/>
      <c r="M10" s="41">
        <v>30000</v>
      </c>
      <c r="N10" s="41"/>
      <c r="O10" s="43">
        <v>1</v>
      </c>
      <c r="P10" s="43">
        <v>1</v>
      </c>
      <c r="Q10" s="43">
        <v>1</v>
      </c>
      <c r="R10" s="44">
        <v>30000</v>
      </c>
      <c r="S10" s="45">
        <v>1</v>
      </c>
      <c r="T10" s="48"/>
      <c r="U10" s="46">
        <v>0</v>
      </c>
      <c r="V10" s="46">
        <v>30000</v>
      </c>
      <c r="W10" s="46">
        <v>0</v>
      </c>
      <c r="X10" s="47">
        <v>30000</v>
      </c>
    </row>
    <row r="11" spans="1:24" ht="45">
      <c r="A11" s="36" t="s">
        <v>52</v>
      </c>
      <c r="B11" s="37" t="s">
        <v>47</v>
      </c>
      <c r="C11" s="49" t="s">
        <v>50</v>
      </c>
      <c r="D11" s="39" t="s">
        <v>50</v>
      </c>
      <c r="E11" s="40"/>
      <c r="F11" s="40" t="s">
        <v>45</v>
      </c>
      <c r="G11" s="40"/>
      <c r="H11" s="41"/>
      <c r="I11" s="42">
        <v>5000</v>
      </c>
      <c r="J11" s="1"/>
      <c r="K11" s="1"/>
      <c r="L11" s="41"/>
      <c r="M11" s="41">
        <v>5000</v>
      </c>
      <c r="N11" s="41"/>
      <c r="O11" s="43">
        <v>2</v>
      </c>
      <c r="P11" s="43">
        <v>1</v>
      </c>
      <c r="Q11" s="43">
        <v>1</v>
      </c>
      <c r="R11" s="44">
        <v>10000</v>
      </c>
      <c r="S11" s="45">
        <v>1</v>
      </c>
      <c r="T11" s="48"/>
      <c r="U11" s="46">
        <v>0</v>
      </c>
      <c r="V11" s="46">
        <v>10000</v>
      </c>
      <c r="W11" s="46">
        <v>0</v>
      </c>
      <c r="X11" s="47">
        <v>10000</v>
      </c>
    </row>
    <row r="12" spans="1:24" ht="45">
      <c r="A12" s="36" t="s">
        <v>53</v>
      </c>
      <c r="B12" s="37" t="s">
        <v>47</v>
      </c>
      <c r="C12" s="49" t="s">
        <v>50</v>
      </c>
      <c r="D12" s="39" t="s">
        <v>50</v>
      </c>
      <c r="E12" s="40"/>
      <c r="F12" s="40" t="s">
        <v>45</v>
      </c>
      <c r="G12" s="40"/>
      <c r="H12" s="41"/>
      <c r="I12" s="42">
        <v>2000</v>
      </c>
      <c r="J12" s="1"/>
      <c r="K12" s="1"/>
      <c r="L12" s="41"/>
      <c r="M12" s="41">
        <v>2000</v>
      </c>
      <c r="N12" s="41"/>
      <c r="O12" s="43">
        <v>2</v>
      </c>
      <c r="P12" s="43">
        <v>1</v>
      </c>
      <c r="Q12" s="43">
        <v>1</v>
      </c>
      <c r="R12" s="44">
        <v>4000</v>
      </c>
      <c r="S12" s="45">
        <v>1</v>
      </c>
      <c r="T12" s="48"/>
      <c r="U12" s="46">
        <v>0</v>
      </c>
      <c r="V12" s="46">
        <v>4000</v>
      </c>
      <c r="W12" s="46">
        <v>0</v>
      </c>
      <c r="X12" s="47">
        <v>4000</v>
      </c>
    </row>
    <row r="13" spans="1:24" ht="45">
      <c r="A13" s="36" t="s">
        <v>54</v>
      </c>
      <c r="B13" s="37" t="s">
        <v>44</v>
      </c>
      <c r="C13" s="49" t="s">
        <v>28</v>
      </c>
      <c r="D13" s="39" t="s">
        <v>28</v>
      </c>
      <c r="E13" s="40"/>
      <c r="F13" s="40" t="s">
        <v>45</v>
      </c>
      <c r="G13" s="40"/>
      <c r="H13" s="41"/>
      <c r="I13" s="42">
        <v>10000</v>
      </c>
      <c r="J13" s="1"/>
      <c r="K13" s="1"/>
      <c r="L13" s="41"/>
      <c r="M13" s="41">
        <v>10000</v>
      </c>
      <c r="N13" s="41"/>
      <c r="O13" s="43">
        <v>1</v>
      </c>
      <c r="P13" s="43">
        <v>1</v>
      </c>
      <c r="Q13" s="43">
        <v>1</v>
      </c>
      <c r="R13" s="44">
        <v>10000</v>
      </c>
      <c r="S13" s="45">
        <v>1</v>
      </c>
      <c r="T13" s="51"/>
      <c r="U13" s="46">
        <v>0</v>
      </c>
      <c r="V13" s="46">
        <v>10000</v>
      </c>
      <c r="W13" s="46">
        <v>0</v>
      </c>
      <c r="X13" s="47">
        <v>10000</v>
      </c>
    </row>
    <row r="14" spans="1:24" ht="45">
      <c r="A14" s="48" t="s">
        <v>55</v>
      </c>
      <c r="B14" s="37" t="s">
        <v>47</v>
      </c>
      <c r="C14" s="38" t="s">
        <v>28</v>
      </c>
      <c r="D14" s="52" t="s">
        <v>28</v>
      </c>
      <c r="E14" s="40"/>
      <c r="F14" s="40" t="s">
        <v>45</v>
      </c>
      <c r="G14" s="53"/>
      <c r="H14" s="41"/>
      <c r="I14" s="42">
        <v>10000</v>
      </c>
      <c r="J14" s="1"/>
      <c r="K14" s="1"/>
      <c r="L14" s="41"/>
      <c r="M14" s="41">
        <v>10000</v>
      </c>
      <c r="N14" s="41"/>
      <c r="O14" s="43">
        <v>1</v>
      </c>
      <c r="P14" s="43">
        <v>1</v>
      </c>
      <c r="Q14" s="43">
        <v>1</v>
      </c>
      <c r="R14" s="44">
        <v>10000</v>
      </c>
      <c r="S14" s="45">
        <v>1</v>
      </c>
      <c r="T14" s="53"/>
      <c r="U14" s="46">
        <v>0</v>
      </c>
      <c r="V14" s="46">
        <v>10000</v>
      </c>
      <c r="W14" s="54">
        <v>0</v>
      </c>
      <c r="X14" s="47">
        <v>10000</v>
      </c>
    </row>
    <row r="15" spans="1:24" ht="45">
      <c r="A15" s="48" t="s">
        <v>56</v>
      </c>
      <c r="B15" s="37" t="s">
        <v>47</v>
      </c>
      <c r="C15" s="38" t="s">
        <v>28</v>
      </c>
      <c r="D15" s="52" t="s">
        <v>28</v>
      </c>
      <c r="E15" s="40"/>
      <c r="F15" s="40" t="s">
        <v>45</v>
      </c>
      <c r="G15" s="53"/>
      <c r="H15" s="41"/>
      <c r="I15" s="42">
        <v>5000</v>
      </c>
      <c r="J15" s="1"/>
      <c r="K15" s="1"/>
      <c r="L15" s="41"/>
      <c r="M15" s="41">
        <v>5000</v>
      </c>
      <c r="N15" s="41"/>
      <c r="O15" s="43">
        <v>1</v>
      </c>
      <c r="P15" s="43">
        <v>1</v>
      </c>
      <c r="Q15" s="43">
        <v>5</v>
      </c>
      <c r="R15" s="44">
        <v>25000</v>
      </c>
      <c r="S15" s="45">
        <v>1</v>
      </c>
      <c r="T15" s="53"/>
      <c r="U15" s="46">
        <v>0</v>
      </c>
      <c r="V15" s="46">
        <v>25000</v>
      </c>
      <c r="W15" s="54">
        <v>0</v>
      </c>
      <c r="X15" s="47">
        <v>25000</v>
      </c>
    </row>
    <row r="16" spans="1:24" ht="120">
      <c r="A16" s="48" t="s">
        <v>57</v>
      </c>
      <c r="B16" s="37" t="s">
        <v>58</v>
      </c>
      <c r="C16" s="52" t="s">
        <v>28</v>
      </c>
      <c r="D16" s="52" t="s">
        <v>28</v>
      </c>
      <c r="E16" s="53"/>
      <c r="F16" s="40" t="s">
        <v>45</v>
      </c>
      <c r="G16" s="40"/>
      <c r="H16" s="41"/>
      <c r="I16" s="42">
        <v>10000</v>
      </c>
      <c r="J16" s="1"/>
      <c r="K16" s="1"/>
      <c r="L16" s="41"/>
      <c r="M16" s="41">
        <v>10000</v>
      </c>
      <c r="N16" s="41"/>
      <c r="O16" s="43">
        <v>1</v>
      </c>
      <c r="P16" s="43">
        <v>1</v>
      </c>
      <c r="Q16" s="43">
        <v>3</v>
      </c>
      <c r="R16" s="44">
        <v>30000</v>
      </c>
      <c r="S16" s="45">
        <v>1</v>
      </c>
      <c r="T16" s="53"/>
      <c r="U16" s="54">
        <v>0</v>
      </c>
      <c r="V16" s="46">
        <v>30000</v>
      </c>
      <c r="W16" s="46">
        <v>0</v>
      </c>
      <c r="X16" s="47">
        <v>30000</v>
      </c>
    </row>
    <row r="17" spans="1:24" ht="120">
      <c r="A17" s="48" t="s">
        <v>59</v>
      </c>
      <c r="B17" s="37" t="s">
        <v>58</v>
      </c>
      <c r="C17" s="52" t="s">
        <v>28</v>
      </c>
      <c r="D17" s="52" t="s">
        <v>28</v>
      </c>
      <c r="E17" s="53"/>
      <c r="F17" s="40" t="s">
        <v>45</v>
      </c>
      <c r="G17" s="40"/>
      <c r="H17" s="41"/>
      <c r="I17" s="42">
        <v>1000</v>
      </c>
      <c r="J17" s="1"/>
      <c r="K17" s="1"/>
      <c r="L17" s="41"/>
      <c r="M17" s="41">
        <v>1000</v>
      </c>
      <c r="N17" s="41"/>
      <c r="O17" s="43">
        <v>25</v>
      </c>
      <c r="P17" s="43">
        <v>1</v>
      </c>
      <c r="Q17" s="43">
        <v>2</v>
      </c>
      <c r="R17" s="44">
        <v>50000</v>
      </c>
      <c r="S17" s="45">
        <v>1</v>
      </c>
      <c r="T17" s="53"/>
      <c r="U17" s="54">
        <v>0</v>
      </c>
      <c r="V17" s="46">
        <v>50000</v>
      </c>
      <c r="W17" s="46">
        <v>0</v>
      </c>
      <c r="X17" s="47">
        <v>50000</v>
      </c>
    </row>
    <row r="18" spans="1:24" ht="120">
      <c r="A18" s="48" t="s">
        <v>60</v>
      </c>
      <c r="B18" s="37" t="s">
        <v>58</v>
      </c>
      <c r="C18" s="52" t="s">
        <v>28</v>
      </c>
      <c r="D18" s="52" t="s">
        <v>28</v>
      </c>
      <c r="E18" s="40"/>
      <c r="F18" s="40" t="s">
        <v>45</v>
      </c>
      <c r="G18" s="40"/>
      <c r="H18" s="41"/>
      <c r="I18" s="42">
        <v>10000</v>
      </c>
      <c r="J18" s="1"/>
      <c r="K18" s="1"/>
      <c r="L18" s="41"/>
      <c r="M18" s="41">
        <v>10000</v>
      </c>
      <c r="N18" s="41"/>
      <c r="O18" s="43">
        <v>1</v>
      </c>
      <c r="P18" s="43">
        <v>1</v>
      </c>
      <c r="Q18" s="53">
        <v>1</v>
      </c>
      <c r="R18" s="44">
        <v>10000</v>
      </c>
      <c r="S18" s="45">
        <v>1</v>
      </c>
      <c r="T18" s="53"/>
      <c r="U18" s="46">
        <v>0</v>
      </c>
      <c r="V18" s="46">
        <v>10000</v>
      </c>
      <c r="W18" s="46">
        <v>0</v>
      </c>
      <c r="X18" s="47">
        <v>10000</v>
      </c>
    </row>
    <row r="19" spans="1:24" ht="60">
      <c r="A19" s="48" t="s">
        <v>61</v>
      </c>
      <c r="B19" s="37" t="s">
        <v>62</v>
      </c>
      <c r="C19" s="38" t="s">
        <v>28</v>
      </c>
      <c r="D19" s="52" t="s">
        <v>28</v>
      </c>
      <c r="E19" s="40"/>
      <c r="F19" s="40" t="s">
        <v>45</v>
      </c>
      <c r="G19" s="40"/>
      <c r="H19" s="41"/>
      <c r="I19" s="42">
        <v>10000</v>
      </c>
      <c r="J19" s="1"/>
      <c r="K19" s="1"/>
      <c r="L19" s="41"/>
      <c r="M19" s="41">
        <v>10000</v>
      </c>
      <c r="N19" s="41"/>
      <c r="O19" s="43">
        <v>1</v>
      </c>
      <c r="P19" s="43">
        <v>1</v>
      </c>
      <c r="Q19" s="43">
        <v>1</v>
      </c>
      <c r="R19" s="44">
        <v>10000</v>
      </c>
      <c r="S19" s="45">
        <v>1</v>
      </c>
      <c r="T19" s="55"/>
      <c r="U19" s="46">
        <v>0</v>
      </c>
      <c r="V19" s="46">
        <v>10000</v>
      </c>
      <c r="W19" s="46">
        <v>0</v>
      </c>
      <c r="X19" s="47">
        <v>10000</v>
      </c>
    </row>
    <row r="20" spans="1:24" ht="30">
      <c r="A20" s="48" t="s">
        <v>63</v>
      </c>
      <c r="B20" s="37" t="s">
        <v>62</v>
      </c>
      <c r="C20" s="38" t="s">
        <v>28</v>
      </c>
      <c r="D20" s="52" t="s">
        <v>28</v>
      </c>
      <c r="E20" s="40"/>
      <c r="F20" s="40" t="s">
        <v>45</v>
      </c>
      <c r="G20" s="40"/>
      <c r="H20" s="41"/>
      <c r="I20" s="42">
        <v>0</v>
      </c>
      <c r="J20" s="1"/>
      <c r="K20" s="1"/>
      <c r="L20" s="41"/>
      <c r="M20" s="41"/>
      <c r="N20" s="41"/>
      <c r="O20" s="43">
        <v>0</v>
      </c>
      <c r="P20" s="43">
        <v>1</v>
      </c>
      <c r="Q20" s="53">
        <v>0</v>
      </c>
      <c r="R20" s="44">
        <v>0</v>
      </c>
      <c r="S20" s="45">
        <v>1</v>
      </c>
      <c r="T20" s="53"/>
      <c r="U20" s="46">
        <v>0</v>
      </c>
      <c r="V20" s="46">
        <v>0</v>
      </c>
      <c r="W20" s="46">
        <v>0</v>
      </c>
      <c r="X20" s="47">
        <v>0</v>
      </c>
    </row>
    <row r="21" spans="1:24" ht="75">
      <c r="A21" s="48" t="s">
        <v>64</v>
      </c>
      <c r="B21" s="37" t="s">
        <v>65</v>
      </c>
      <c r="C21" s="38" t="s">
        <v>28</v>
      </c>
      <c r="D21" s="52" t="s">
        <v>28</v>
      </c>
      <c r="E21" s="40"/>
      <c r="F21" s="40" t="s">
        <v>45</v>
      </c>
      <c r="G21" s="40"/>
      <c r="H21" s="41"/>
      <c r="I21" s="42">
        <v>10000</v>
      </c>
      <c r="J21" s="1"/>
      <c r="K21" s="1"/>
      <c r="L21" s="41"/>
      <c r="M21" s="41">
        <v>10000</v>
      </c>
      <c r="N21" s="41"/>
      <c r="O21" s="43">
        <v>1</v>
      </c>
      <c r="P21" s="43">
        <v>1</v>
      </c>
      <c r="Q21" s="53">
        <v>1</v>
      </c>
      <c r="R21" s="44">
        <v>10000</v>
      </c>
      <c r="S21" s="45">
        <v>1</v>
      </c>
      <c r="T21" s="53"/>
      <c r="U21" s="46">
        <v>0</v>
      </c>
      <c r="V21" s="46">
        <v>10000</v>
      </c>
      <c r="W21" s="46">
        <v>0</v>
      </c>
      <c r="X21" s="47">
        <v>10000</v>
      </c>
    </row>
    <row r="22" spans="1:24" ht="75">
      <c r="A22" s="48" t="s">
        <v>66</v>
      </c>
      <c r="B22" s="37" t="s">
        <v>65</v>
      </c>
      <c r="C22" s="38" t="s">
        <v>28</v>
      </c>
      <c r="D22" s="52" t="s">
        <v>28</v>
      </c>
      <c r="E22" s="40"/>
      <c r="F22" s="40" t="s">
        <v>45</v>
      </c>
      <c r="G22" s="40"/>
      <c r="H22" s="41"/>
      <c r="I22" s="42">
        <v>1000</v>
      </c>
      <c r="J22" s="1"/>
      <c r="K22" s="1"/>
      <c r="L22" s="41"/>
      <c r="M22" s="41">
        <v>1000</v>
      </c>
      <c r="N22" s="41"/>
      <c r="O22" s="43">
        <v>30</v>
      </c>
      <c r="P22" s="43">
        <v>1</v>
      </c>
      <c r="Q22" s="53">
        <v>2</v>
      </c>
      <c r="R22" s="44">
        <v>60000</v>
      </c>
      <c r="S22" s="45">
        <v>1</v>
      </c>
      <c r="T22" s="53"/>
      <c r="U22" s="46">
        <v>0</v>
      </c>
      <c r="V22" s="46">
        <v>60000</v>
      </c>
      <c r="W22" s="46">
        <v>0</v>
      </c>
      <c r="X22" s="47">
        <v>60000</v>
      </c>
    </row>
    <row r="23" spans="1:24" ht="120">
      <c r="A23" s="48" t="s">
        <v>67</v>
      </c>
      <c r="B23" s="37" t="s">
        <v>58</v>
      </c>
      <c r="C23" s="38" t="s">
        <v>28</v>
      </c>
      <c r="D23" s="52" t="s">
        <v>28</v>
      </c>
      <c r="E23" s="40"/>
      <c r="F23" s="40" t="s">
        <v>45</v>
      </c>
      <c r="G23" s="40"/>
      <c r="H23" s="41"/>
      <c r="I23" s="42">
        <v>10000</v>
      </c>
      <c r="J23" s="1"/>
      <c r="K23" s="1"/>
      <c r="L23" s="41"/>
      <c r="M23" s="41">
        <v>10000</v>
      </c>
      <c r="N23" s="41"/>
      <c r="O23" s="43">
        <v>1</v>
      </c>
      <c r="P23" s="43">
        <v>1</v>
      </c>
      <c r="Q23" s="53">
        <v>1</v>
      </c>
      <c r="R23" s="44">
        <v>10000</v>
      </c>
      <c r="S23" s="45">
        <v>1</v>
      </c>
      <c r="T23" s="53"/>
      <c r="U23" s="46">
        <v>0</v>
      </c>
      <c r="V23" s="46">
        <v>10000</v>
      </c>
      <c r="W23" s="46">
        <v>0</v>
      </c>
      <c r="X23" s="47">
        <v>10000</v>
      </c>
    </row>
    <row r="24" spans="1:24" ht="45">
      <c r="A24" s="48" t="s">
        <v>68</v>
      </c>
      <c r="B24" s="37" t="s">
        <v>69</v>
      </c>
      <c r="C24" s="38" t="s">
        <v>28</v>
      </c>
      <c r="D24" s="52" t="s">
        <v>28</v>
      </c>
      <c r="E24" s="40"/>
      <c r="F24" s="40" t="s">
        <v>45</v>
      </c>
      <c r="G24" s="40"/>
      <c r="H24" s="41"/>
      <c r="I24" s="42">
        <v>5000</v>
      </c>
      <c r="J24" s="1"/>
      <c r="K24" s="1"/>
      <c r="L24" s="41"/>
      <c r="M24" s="41">
        <v>5000</v>
      </c>
      <c r="N24" s="41"/>
      <c r="O24" s="43">
        <v>10</v>
      </c>
      <c r="P24" s="43">
        <v>1</v>
      </c>
      <c r="Q24" s="53">
        <v>1</v>
      </c>
      <c r="R24" s="44">
        <v>50000</v>
      </c>
      <c r="S24" s="45">
        <v>1</v>
      </c>
      <c r="T24" s="53"/>
      <c r="U24" s="46">
        <v>0</v>
      </c>
      <c r="V24" s="46">
        <v>50000</v>
      </c>
      <c r="W24" s="46">
        <v>0</v>
      </c>
      <c r="X24" s="47">
        <v>50000</v>
      </c>
    </row>
    <row r="25" spans="1:24" ht="45">
      <c r="A25" s="48" t="s">
        <v>70</v>
      </c>
      <c r="B25" s="37" t="s">
        <v>71</v>
      </c>
      <c r="C25" s="52" t="s">
        <v>28</v>
      </c>
      <c r="D25" s="52" t="s">
        <v>28</v>
      </c>
      <c r="E25" s="56"/>
      <c r="F25" s="40" t="s">
        <v>45</v>
      </c>
      <c r="G25" s="56"/>
      <c r="H25" s="41"/>
      <c r="I25" s="42">
        <v>10000</v>
      </c>
      <c r="J25" s="1"/>
      <c r="K25" s="1"/>
      <c r="L25" s="41"/>
      <c r="M25" s="41">
        <v>10000</v>
      </c>
      <c r="N25" s="41"/>
      <c r="O25" s="43">
        <v>1</v>
      </c>
      <c r="P25" s="43">
        <v>1</v>
      </c>
      <c r="Q25" s="53">
        <v>1</v>
      </c>
      <c r="R25" s="44">
        <v>10000</v>
      </c>
      <c r="S25" s="45">
        <v>1</v>
      </c>
      <c r="T25" s="36"/>
      <c r="U25" s="46">
        <v>0</v>
      </c>
      <c r="V25" s="46">
        <v>10000</v>
      </c>
      <c r="W25" s="46">
        <v>0</v>
      </c>
      <c r="X25" s="47">
        <v>10000</v>
      </c>
    </row>
    <row r="26" spans="1:24" ht="45">
      <c r="A26" s="48" t="s">
        <v>72</v>
      </c>
      <c r="B26" s="37" t="s">
        <v>71</v>
      </c>
      <c r="C26" s="52" t="s">
        <v>28</v>
      </c>
      <c r="D26" s="52" t="s">
        <v>28</v>
      </c>
      <c r="E26" s="56"/>
      <c r="F26" s="40" t="s">
        <v>45</v>
      </c>
      <c r="G26" s="56"/>
      <c r="H26" s="41"/>
      <c r="I26" s="42">
        <v>1000</v>
      </c>
      <c r="J26" s="1"/>
      <c r="K26" s="1"/>
      <c r="L26" s="41"/>
      <c r="M26" s="41">
        <v>1000</v>
      </c>
      <c r="N26" s="41"/>
      <c r="O26" s="43">
        <v>23</v>
      </c>
      <c r="P26" s="43">
        <v>2</v>
      </c>
      <c r="Q26" s="53">
        <v>1</v>
      </c>
      <c r="R26" s="44">
        <v>46000</v>
      </c>
      <c r="S26" s="45">
        <v>1</v>
      </c>
      <c r="T26" s="36"/>
      <c r="U26" s="46">
        <v>0</v>
      </c>
      <c r="V26" s="46">
        <v>46000</v>
      </c>
      <c r="W26" s="46">
        <v>0</v>
      </c>
      <c r="X26" s="47">
        <v>46000</v>
      </c>
    </row>
    <row r="27" spans="1:24" ht="45">
      <c r="A27" s="36" t="s">
        <v>73</v>
      </c>
      <c r="B27" s="37" t="s">
        <v>71</v>
      </c>
      <c r="C27" s="43" t="s">
        <v>28</v>
      </c>
      <c r="D27" s="39" t="s">
        <v>28</v>
      </c>
      <c r="E27" s="40"/>
      <c r="F27" s="40" t="s">
        <v>45</v>
      </c>
      <c r="G27" s="40"/>
      <c r="H27" s="41"/>
      <c r="I27" s="42">
        <v>2000</v>
      </c>
      <c r="J27" s="1"/>
      <c r="K27" s="1"/>
      <c r="L27" s="41"/>
      <c r="M27" s="41">
        <v>2000</v>
      </c>
      <c r="N27" s="41"/>
      <c r="O27" s="43">
        <v>20</v>
      </c>
      <c r="P27" s="43">
        <v>1</v>
      </c>
      <c r="Q27" s="53">
        <v>3</v>
      </c>
      <c r="R27" s="44">
        <v>120000</v>
      </c>
      <c r="S27" s="45">
        <v>1</v>
      </c>
      <c r="T27" s="36"/>
      <c r="U27" s="46">
        <v>0</v>
      </c>
      <c r="V27" s="46">
        <v>120000</v>
      </c>
      <c r="W27" s="46">
        <v>0</v>
      </c>
      <c r="X27" s="47">
        <v>120000</v>
      </c>
    </row>
    <row r="28" spans="1:24">
      <c r="A28" s="36"/>
      <c r="B28" s="37"/>
      <c r="C28" s="43"/>
      <c r="D28" s="39"/>
      <c r="E28" s="40"/>
      <c r="F28" s="40"/>
      <c r="G28" s="40"/>
      <c r="H28" s="41"/>
      <c r="I28" s="42"/>
      <c r="J28" s="1"/>
      <c r="K28" s="1"/>
      <c r="L28" s="41"/>
      <c r="M28" s="41"/>
      <c r="N28" s="41"/>
      <c r="O28" s="43"/>
      <c r="P28" s="43"/>
      <c r="Q28" s="53"/>
      <c r="R28" s="44">
        <v>0</v>
      </c>
      <c r="S28" s="45">
        <v>1</v>
      </c>
      <c r="T28" s="53"/>
      <c r="U28" s="46">
        <v>0</v>
      </c>
      <c r="V28" s="46">
        <v>0</v>
      </c>
      <c r="W28" s="46">
        <v>0</v>
      </c>
      <c r="X28" s="47">
        <v>0</v>
      </c>
    </row>
    <row r="29" spans="1:24">
      <c r="A29" s="48"/>
      <c r="B29" s="57"/>
      <c r="C29" s="38"/>
      <c r="D29" s="52"/>
      <c r="E29" s="40"/>
      <c r="F29" s="40"/>
      <c r="G29" s="40"/>
      <c r="H29" s="41"/>
      <c r="I29" s="42"/>
      <c r="J29" s="1"/>
      <c r="K29" s="1"/>
      <c r="L29" s="41"/>
      <c r="M29" s="41"/>
      <c r="N29" s="41"/>
      <c r="O29" s="43"/>
      <c r="P29" s="43"/>
      <c r="Q29" s="43"/>
      <c r="R29" s="44">
        <v>0</v>
      </c>
      <c r="S29" s="45">
        <v>1</v>
      </c>
      <c r="T29" s="36"/>
      <c r="U29" s="46">
        <v>0</v>
      </c>
      <c r="V29" s="46">
        <v>0</v>
      </c>
      <c r="W29" s="46">
        <v>0</v>
      </c>
      <c r="X29" s="47">
        <v>0</v>
      </c>
    </row>
    <row r="30" spans="1:24">
      <c r="A30" s="36"/>
      <c r="B30" s="37"/>
      <c r="C30" s="43"/>
      <c r="D30" s="39"/>
      <c r="E30" s="40"/>
      <c r="F30" s="40" t="s">
        <v>45</v>
      </c>
      <c r="G30" s="40"/>
      <c r="H30" s="41"/>
      <c r="I30" s="42">
        <v>0</v>
      </c>
      <c r="J30" s="1"/>
      <c r="K30" s="1"/>
      <c r="L30" s="41"/>
      <c r="M30" s="41"/>
      <c r="N30" s="41"/>
      <c r="O30" s="43"/>
      <c r="P30" s="43"/>
      <c r="Q30" s="43"/>
      <c r="R30" s="44">
        <v>0</v>
      </c>
      <c r="S30" s="45">
        <v>1</v>
      </c>
      <c r="T30" s="36"/>
      <c r="U30" s="46">
        <v>0</v>
      </c>
      <c r="V30" s="46">
        <v>0</v>
      </c>
      <c r="W30" s="46">
        <v>0</v>
      </c>
      <c r="X30" s="47">
        <v>0</v>
      </c>
    </row>
    <row r="31" spans="1:24">
      <c r="A31" s="36"/>
      <c r="B31" s="37"/>
      <c r="C31" s="43"/>
      <c r="D31" s="39"/>
      <c r="E31" s="40"/>
      <c r="F31" s="40" t="s">
        <v>45</v>
      </c>
      <c r="G31" s="40"/>
      <c r="H31" s="41"/>
      <c r="I31" s="42">
        <v>0</v>
      </c>
      <c r="J31" s="1"/>
      <c r="K31" s="1"/>
      <c r="L31" s="41"/>
      <c r="M31" s="41"/>
      <c r="N31" s="41"/>
      <c r="O31" s="43"/>
      <c r="P31" s="43"/>
      <c r="Q31" s="43"/>
      <c r="R31" s="44">
        <v>0</v>
      </c>
      <c r="S31" s="45">
        <v>1</v>
      </c>
      <c r="T31" s="36"/>
      <c r="U31" s="46">
        <v>0</v>
      </c>
      <c r="V31" s="46">
        <v>0</v>
      </c>
      <c r="W31" s="46">
        <v>0</v>
      </c>
      <c r="X31" s="47">
        <v>0</v>
      </c>
    </row>
    <row r="32" spans="1:24">
      <c r="A32" s="36"/>
      <c r="B32" s="37"/>
      <c r="C32" s="43"/>
      <c r="D32" s="39"/>
      <c r="E32" s="40"/>
      <c r="F32" s="40" t="s">
        <v>45</v>
      </c>
      <c r="G32" s="40"/>
      <c r="H32" s="41"/>
      <c r="I32" s="42">
        <v>0</v>
      </c>
      <c r="J32" s="1"/>
      <c r="K32" s="1"/>
      <c r="L32" s="41"/>
      <c r="M32" s="41"/>
      <c r="N32" s="41"/>
      <c r="O32" s="43"/>
      <c r="P32" s="43"/>
      <c r="Q32" s="43"/>
      <c r="R32" s="44">
        <v>0</v>
      </c>
      <c r="S32" s="45">
        <v>1</v>
      </c>
      <c r="T32" s="36"/>
      <c r="U32" s="46">
        <v>0</v>
      </c>
      <c r="V32" s="46">
        <v>0</v>
      </c>
      <c r="W32" s="46">
        <v>0</v>
      </c>
      <c r="X32" s="47">
        <v>0</v>
      </c>
    </row>
    <row r="33" spans="1:24">
      <c r="A33" s="36"/>
      <c r="B33" s="37"/>
      <c r="C33" s="43"/>
      <c r="D33" s="39"/>
      <c r="E33" s="40"/>
      <c r="F33" s="40" t="s">
        <v>45</v>
      </c>
      <c r="G33" s="40"/>
      <c r="H33" s="41"/>
      <c r="I33" s="42">
        <v>0</v>
      </c>
      <c r="J33" s="1"/>
      <c r="K33" s="1"/>
      <c r="L33" s="41"/>
      <c r="M33" s="41"/>
      <c r="N33" s="41"/>
      <c r="O33" s="43"/>
      <c r="P33" s="43"/>
      <c r="Q33" s="43"/>
      <c r="R33" s="44">
        <v>0</v>
      </c>
      <c r="S33" s="45">
        <v>1</v>
      </c>
      <c r="T33" s="36"/>
      <c r="U33" s="46">
        <v>0</v>
      </c>
      <c r="V33" s="46">
        <v>0</v>
      </c>
      <c r="W33" s="46">
        <v>0</v>
      </c>
      <c r="X33" s="47">
        <v>0</v>
      </c>
    </row>
    <row r="34" spans="1:24">
      <c r="A34" s="58" t="s">
        <v>74</v>
      </c>
      <c r="B34" s="59"/>
      <c r="C34" s="60"/>
      <c r="D34" s="61"/>
      <c r="E34" s="60"/>
      <c r="F34" s="60"/>
      <c r="G34" s="60"/>
      <c r="H34" s="62"/>
      <c r="I34" s="62">
        <v>0</v>
      </c>
      <c r="J34" s="62"/>
      <c r="K34" s="62"/>
      <c r="L34" s="62"/>
      <c r="M34" s="62"/>
      <c r="N34" s="62"/>
      <c r="O34" s="60"/>
      <c r="P34" s="60"/>
      <c r="Q34" s="60"/>
      <c r="R34" s="63">
        <v>0</v>
      </c>
      <c r="S34" s="64"/>
      <c r="T34" s="65"/>
      <c r="U34" s="66">
        <v>0</v>
      </c>
      <c r="V34" s="66">
        <v>0</v>
      </c>
      <c r="W34" s="66">
        <v>0</v>
      </c>
      <c r="X34" s="67">
        <v>0</v>
      </c>
    </row>
    <row r="35" spans="1:24">
      <c r="A35" s="68" t="s">
        <v>4</v>
      </c>
      <c r="B35" s="69"/>
      <c r="C35" s="69"/>
      <c r="D35" s="70"/>
      <c r="E35" s="69"/>
      <c r="F35" s="69"/>
      <c r="G35" s="69"/>
      <c r="H35" s="71"/>
      <c r="I35" s="68" t="s">
        <v>75</v>
      </c>
      <c r="J35" s="71"/>
      <c r="K35" s="71"/>
      <c r="L35" s="71"/>
      <c r="M35" s="71"/>
      <c r="N35" s="71"/>
      <c r="O35" s="70"/>
      <c r="P35" s="70"/>
      <c r="Q35" s="70"/>
      <c r="R35" s="71">
        <v>1001000</v>
      </c>
      <c r="S35" s="72"/>
      <c r="T35" s="73"/>
      <c r="U35" s="74">
        <v>0</v>
      </c>
      <c r="V35" s="74">
        <v>1001000</v>
      </c>
      <c r="W35" s="75">
        <v>0</v>
      </c>
      <c r="X35" s="75">
        <v>1001000</v>
      </c>
    </row>
    <row r="36" spans="1:24" ht="120">
      <c r="A36" s="36" t="s">
        <v>76</v>
      </c>
      <c r="B36" s="37" t="s">
        <v>58</v>
      </c>
      <c r="C36" s="49" t="s">
        <v>77</v>
      </c>
      <c r="D36" s="39" t="s">
        <v>78</v>
      </c>
      <c r="E36" s="40"/>
      <c r="F36" s="40" t="s">
        <v>45</v>
      </c>
      <c r="G36" s="40"/>
      <c r="H36" s="41">
        <v>80000</v>
      </c>
      <c r="I36" s="42">
        <v>27000</v>
      </c>
      <c r="J36" s="1">
        <v>7000</v>
      </c>
      <c r="K36" s="1">
        <v>15000</v>
      </c>
      <c r="L36" s="41">
        <v>5000</v>
      </c>
      <c r="M36" s="41"/>
      <c r="N36" s="41"/>
      <c r="O36" s="43">
        <v>1</v>
      </c>
      <c r="P36" s="43">
        <v>3</v>
      </c>
      <c r="Q36" s="43">
        <v>1</v>
      </c>
      <c r="R36" s="44">
        <v>161000</v>
      </c>
      <c r="S36" s="45">
        <v>1</v>
      </c>
      <c r="T36" s="51"/>
      <c r="U36" s="46">
        <v>0</v>
      </c>
      <c r="V36" s="46">
        <v>161000</v>
      </c>
      <c r="W36" s="46">
        <v>0</v>
      </c>
      <c r="X36" s="47">
        <v>161000</v>
      </c>
    </row>
    <row r="37" spans="1:24" ht="120">
      <c r="A37" s="36" t="s">
        <v>79</v>
      </c>
      <c r="B37" s="37" t="s">
        <v>58</v>
      </c>
      <c r="C37" s="43" t="s">
        <v>80</v>
      </c>
      <c r="D37" s="43" t="s">
        <v>80</v>
      </c>
      <c r="E37" s="40"/>
      <c r="F37" s="40" t="s">
        <v>45</v>
      </c>
      <c r="G37" s="40"/>
      <c r="H37" s="41">
        <v>40000</v>
      </c>
      <c r="I37" s="42">
        <v>27000</v>
      </c>
      <c r="J37" s="1">
        <v>7000</v>
      </c>
      <c r="K37" s="1">
        <v>15000</v>
      </c>
      <c r="L37" s="41">
        <v>5000</v>
      </c>
      <c r="M37" s="41"/>
      <c r="N37" s="41"/>
      <c r="O37" s="43">
        <v>1</v>
      </c>
      <c r="P37" s="43">
        <v>4</v>
      </c>
      <c r="Q37" s="43">
        <v>1</v>
      </c>
      <c r="R37" s="44">
        <v>148000</v>
      </c>
      <c r="S37" s="45">
        <v>1</v>
      </c>
      <c r="T37" s="36"/>
      <c r="U37" s="46">
        <v>0</v>
      </c>
      <c r="V37" s="46">
        <v>148000</v>
      </c>
      <c r="W37" s="46">
        <v>0</v>
      </c>
      <c r="X37" s="47">
        <v>148000</v>
      </c>
    </row>
    <row r="38" spans="1:24" ht="45">
      <c r="A38" s="48" t="s">
        <v>81</v>
      </c>
      <c r="B38" s="37" t="s">
        <v>82</v>
      </c>
      <c r="C38" s="76" t="s">
        <v>83</v>
      </c>
      <c r="D38" s="39" t="s">
        <v>83</v>
      </c>
      <c r="E38" s="40"/>
      <c r="F38" s="40" t="s">
        <v>45</v>
      </c>
      <c r="G38" s="40"/>
      <c r="H38" s="41">
        <v>60000</v>
      </c>
      <c r="I38" s="42">
        <v>27000</v>
      </c>
      <c r="J38" s="1">
        <v>7000</v>
      </c>
      <c r="K38" s="1">
        <v>15000</v>
      </c>
      <c r="L38" s="41">
        <v>5000</v>
      </c>
      <c r="M38" s="41"/>
      <c r="N38" s="41">
        <v>70000</v>
      </c>
      <c r="O38" s="43">
        <v>2</v>
      </c>
      <c r="P38" s="43">
        <v>8</v>
      </c>
      <c r="Q38" s="43">
        <v>1</v>
      </c>
      <c r="R38" s="44">
        <v>692000</v>
      </c>
      <c r="S38" s="45">
        <v>1</v>
      </c>
      <c r="T38" s="36"/>
      <c r="U38" s="46">
        <v>0</v>
      </c>
      <c r="V38" s="46">
        <v>692000</v>
      </c>
      <c r="W38" s="46">
        <v>0</v>
      </c>
      <c r="X38" s="47">
        <v>692000</v>
      </c>
    </row>
    <row r="39" spans="1:24">
      <c r="A39" s="77"/>
      <c r="B39" s="37"/>
      <c r="C39" s="76"/>
      <c r="D39" s="39"/>
      <c r="E39" s="40"/>
      <c r="F39" s="40"/>
      <c r="G39" s="40"/>
      <c r="H39" s="41"/>
      <c r="I39" s="42">
        <v>0</v>
      </c>
      <c r="J39" s="1"/>
      <c r="K39" s="1"/>
      <c r="L39" s="41"/>
      <c r="M39" s="41"/>
      <c r="N39" s="41"/>
      <c r="O39" s="43"/>
      <c r="P39" s="43"/>
      <c r="Q39" s="43"/>
      <c r="R39" s="44">
        <v>0</v>
      </c>
      <c r="S39" s="45">
        <v>1</v>
      </c>
      <c r="T39" s="36"/>
      <c r="U39" s="46">
        <v>0</v>
      </c>
      <c r="V39" s="46">
        <v>0</v>
      </c>
      <c r="W39" s="46">
        <v>0</v>
      </c>
      <c r="X39" s="47">
        <v>0</v>
      </c>
    </row>
    <row r="40" spans="1:24">
      <c r="A40" s="77"/>
      <c r="B40" s="37"/>
      <c r="C40" s="76"/>
      <c r="D40" s="39"/>
      <c r="E40" s="78"/>
      <c r="F40" s="78"/>
      <c r="G40" s="78"/>
      <c r="H40" s="41"/>
      <c r="I40" s="42">
        <v>0</v>
      </c>
      <c r="J40" s="1"/>
      <c r="K40" s="1"/>
      <c r="L40" s="41"/>
      <c r="M40" s="41"/>
      <c r="N40" s="41"/>
      <c r="O40" s="43"/>
      <c r="P40" s="43"/>
      <c r="Q40" s="43"/>
      <c r="R40" s="44">
        <v>0</v>
      </c>
      <c r="S40" s="45">
        <v>1</v>
      </c>
      <c r="T40" s="79"/>
      <c r="U40" s="46">
        <v>0</v>
      </c>
      <c r="V40" s="46">
        <v>0</v>
      </c>
      <c r="W40" s="46">
        <v>0</v>
      </c>
      <c r="X40" s="47">
        <v>0</v>
      </c>
    </row>
    <row r="41" spans="1:24">
      <c r="A41" s="77"/>
      <c r="B41" s="37"/>
      <c r="C41" s="76"/>
      <c r="D41" s="39"/>
      <c r="E41" s="78"/>
      <c r="F41" s="78"/>
      <c r="G41" s="78"/>
      <c r="H41" s="41"/>
      <c r="I41" s="42">
        <v>0</v>
      </c>
      <c r="J41" s="1"/>
      <c r="K41" s="1"/>
      <c r="L41" s="41"/>
      <c r="M41" s="41"/>
      <c r="N41" s="41"/>
      <c r="O41" s="43"/>
      <c r="P41" s="43"/>
      <c r="Q41" s="43"/>
      <c r="R41" s="44">
        <v>0</v>
      </c>
      <c r="S41" s="45">
        <v>1</v>
      </c>
      <c r="T41" s="79"/>
      <c r="U41" s="46">
        <v>0</v>
      </c>
      <c r="V41" s="46">
        <v>0</v>
      </c>
      <c r="W41" s="46">
        <v>0</v>
      </c>
      <c r="X41" s="47">
        <v>0</v>
      </c>
    </row>
    <row r="42" spans="1:24">
      <c r="A42" s="77"/>
      <c r="B42" s="37"/>
      <c r="C42" s="76"/>
      <c r="D42" s="39"/>
      <c r="E42" s="78"/>
      <c r="F42" s="78"/>
      <c r="G42" s="78"/>
      <c r="H42" s="41"/>
      <c r="I42" s="42">
        <v>0</v>
      </c>
      <c r="J42" s="1"/>
      <c r="K42" s="1"/>
      <c r="L42" s="41"/>
      <c r="M42" s="41"/>
      <c r="N42" s="41"/>
      <c r="O42" s="43"/>
      <c r="P42" s="43"/>
      <c r="Q42" s="43"/>
      <c r="R42" s="44">
        <v>0</v>
      </c>
      <c r="S42" s="45">
        <v>1</v>
      </c>
      <c r="T42" s="79"/>
      <c r="U42" s="46">
        <v>0</v>
      </c>
      <c r="V42" s="46">
        <v>0</v>
      </c>
      <c r="W42" s="46">
        <v>0</v>
      </c>
      <c r="X42" s="47">
        <v>0</v>
      </c>
    </row>
    <row r="43" spans="1:24">
      <c r="A43" s="77"/>
      <c r="B43" s="37"/>
      <c r="C43" s="76"/>
      <c r="D43" s="39"/>
      <c r="E43" s="78"/>
      <c r="F43" s="78"/>
      <c r="G43" s="78"/>
      <c r="H43" s="41"/>
      <c r="I43" s="42">
        <v>0</v>
      </c>
      <c r="J43" s="1"/>
      <c r="K43" s="1"/>
      <c r="L43" s="41"/>
      <c r="M43" s="41"/>
      <c r="N43" s="41"/>
      <c r="O43" s="43"/>
      <c r="P43" s="43"/>
      <c r="Q43" s="43"/>
      <c r="R43" s="44">
        <v>0</v>
      </c>
      <c r="S43" s="45">
        <v>1</v>
      </c>
      <c r="T43" s="79"/>
      <c r="U43" s="46">
        <v>0</v>
      </c>
      <c r="V43" s="46">
        <v>0</v>
      </c>
      <c r="W43" s="46">
        <v>0</v>
      </c>
      <c r="X43" s="47">
        <v>0</v>
      </c>
    </row>
    <row r="44" spans="1:24">
      <c r="A44" s="58" t="s">
        <v>74</v>
      </c>
      <c r="B44" s="59"/>
      <c r="C44" s="60"/>
      <c r="D44" s="61"/>
      <c r="E44" s="60"/>
      <c r="F44" s="60"/>
      <c r="G44" s="60"/>
      <c r="H44" s="62"/>
      <c r="I44" s="62">
        <v>0</v>
      </c>
      <c r="J44" s="62"/>
      <c r="K44" s="62"/>
      <c r="L44" s="62"/>
      <c r="M44" s="62"/>
      <c r="N44" s="62"/>
      <c r="O44" s="60"/>
      <c r="P44" s="60"/>
      <c r="Q44" s="60"/>
      <c r="R44" s="63">
        <v>0</v>
      </c>
      <c r="S44" s="64"/>
      <c r="T44" s="65"/>
      <c r="U44" s="66">
        <v>0</v>
      </c>
      <c r="V44" s="66">
        <v>0</v>
      </c>
      <c r="W44" s="66">
        <v>0</v>
      </c>
      <c r="X44" s="67">
        <v>0</v>
      </c>
    </row>
    <row r="45" spans="1:24">
      <c r="A45" s="80"/>
      <c r="B45" s="81"/>
      <c r="C45" s="81"/>
      <c r="D45" s="82"/>
      <c r="E45" s="83" t="s">
        <v>84</v>
      </c>
      <c r="F45" s="83"/>
      <c r="G45" s="83"/>
      <c r="H45" s="84"/>
      <c r="I45" s="81"/>
      <c r="J45" s="84"/>
      <c r="K45" s="84"/>
      <c r="L45" s="84"/>
      <c r="M45" s="84"/>
      <c r="N45" s="84"/>
      <c r="O45" s="85"/>
      <c r="P45" s="85"/>
      <c r="Q45" s="85"/>
      <c r="R45" s="85"/>
      <c r="S45" s="86"/>
      <c r="T45" s="87"/>
    </row>
    <row r="46" spans="1:24" ht="30">
      <c r="A46" s="578" t="s">
        <v>33</v>
      </c>
      <c r="B46" s="579"/>
      <c r="C46" s="88"/>
      <c r="D46" s="89"/>
      <c r="E46" s="90"/>
      <c r="I46" s="15" t="s">
        <v>11</v>
      </c>
      <c r="J46" s="91"/>
      <c r="K46" s="586" t="s">
        <v>37</v>
      </c>
      <c r="L46" s="586"/>
      <c r="M46" s="586"/>
      <c r="N46" s="586"/>
    </row>
    <row r="47" spans="1:24" ht="30">
      <c r="A47" s="92" t="s">
        <v>13</v>
      </c>
      <c r="B47" s="93" t="s">
        <v>38</v>
      </c>
      <c r="C47" s="19">
        <v>2014</v>
      </c>
      <c r="D47" s="19">
        <v>2015</v>
      </c>
      <c r="E47" s="19">
        <v>2016</v>
      </c>
      <c r="F47" s="94" t="s">
        <v>25</v>
      </c>
      <c r="G47" s="19" t="s">
        <v>26</v>
      </c>
      <c r="H47" s="95" t="s">
        <v>85</v>
      </c>
      <c r="I47" s="4" t="s">
        <v>41</v>
      </c>
      <c r="J47" s="96" t="s">
        <v>42</v>
      </c>
      <c r="K47" s="97">
        <v>2014</v>
      </c>
      <c r="L47" s="97">
        <v>2015</v>
      </c>
      <c r="M47" s="98">
        <v>2016</v>
      </c>
      <c r="N47" s="99" t="s">
        <v>5</v>
      </c>
    </row>
    <row r="48" spans="1:24">
      <c r="A48" s="100" t="s">
        <v>2</v>
      </c>
      <c r="B48" s="101"/>
      <c r="C48" s="101"/>
      <c r="D48" s="101"/>
      <c r="E48" s="101"/>
      <c r="F48" s="102" t="s">
        <v>86</v>
      </c>
      <c r="G48" s="103" t="s">
        <v>87</v>
      </c>
      <c r="H48" s="102" t="s">
        <v>88</v>
      </c>
      <c r="I48" s="104"/>
      <c r="J48" s="105"/>
      <c r="K48" s="102">
        <v>0</v>
      </c>
      <c r="L48" s="102">
        <v>690000</v>
      </c>
      <c r="M48" s="102">
        <v>0</v>
      </c>
      <c r="N48" s="102">
        <v>690000</v>
      </c>
      <c r="O48" s="106"/>
      <c r="P48" s="106"/>
      <c r="Q48" s="106"/>
      <c r="R48" s="106"/>
    </row>
    <row r="49" spans="1:18" ht="120">
      <c r="A49" s="107" t="s">
        <v>89</v>
      </c>
      <c r="B49" s="108" t="s">
        <v>58</v>
      </c>
      <c r="C49" s="109"/>
      <c r="D49" s="109" t="s">
        <v>45</v>
      </c>
      <c r="E49" s="109"/>
      <c r="F49" s="110">
        <v>10000</v>
      </c>
      <c r="G49" s="111">
        <v>2</v>
      </c>
      <c r="H49" s="112">
        <v>20000</v>
      </c>
      <c r="I49" s="113">
        <v>1</v>
      </c>
      <c r="J49" s="105"/>
      <c r="K49" s="114">
        <v>0</v>
      </c>
      <c r="L49" s="114">
        <v>20000</v>
      </c>
      <c r="M49" s="114">
        <v>0</v>
      </c>
      <c r="N49" s="115">
        <v>20000</v>
      </c>
      <c r="O49" s="116"/>
      <c r="P49" s="116"/>
      <c r="Q49" s="116"/>
      <c r="R49" s="116"/>
    </row>
    <row r="50" spans="1:18" ht="30">
      <c r="A50" s="117" t="s">
        <v>90</v>
      </c>
      <c r="B50" s="118"/>
      <c r="C50" s="119"/>
      <c r="D50" s="119" t="s">
        <v>45</v>
      </c>
      <c r="E50" s="119"/>
      <c r="F50" s="120">
        <v>10000</v>
      </c>
      <c r="G50" s="119">
        <v>4</v>
      </c>
      <c r="H50" s="120">
        <v>40000</v>
      </c>
      <c r="I50" s="121">
        <v>1</v>
      </c>
      <c r="J50" s="122"/>
      <c r="K50" s="123">
        <v>0</v>
      </c>
      <c r="L50" s="123">
        <v>40000</v>
      </c>
      <c r="M50" s="123">
        <v>0</v>
      </c>
      <c r="N50" s="123">
        <v>40000</v>
      </c>
      <c r="O50" s="124"/>
      <c r="P50" s="124"/>
      <c r="Q50" s="124"/>
      <c r="R50" s="124"/>
    </row>
    <row r="51" spans="1:18" ht="45">
      <c r="A51" s="117" t="s">
        <v>91</v>
      </c>
      <c r="B51" s="118"/>
      <c r="C51" s="119"/>
      <c r="D51" s="119" t="s">
        <v>45</v>
      </c>
      <c r="E51" s="119"/>
      <c r="F51" s="120">
        <v>30000</v>
      </c>
      <c r="G51" s="119">
        <v>21</v>
      </c>
      <c r="H51" s="120">
        <v>630000</v>
      </c>
      <c r="I51" s="121">
        <v>1</v>
      </c>
      <c r="J51" s="122"/>
      <c r="K51" s="123">
        <v>0</v>
      </c>
      <c r="L51" s="123">
        <v>630000</v>
      </c>
      <c r="M51" s="123">
        <v>0</v>
      </c>
      <c r="N51" s="123">
        <v>630000</v>
      </c>
      <c r="O51" s="124"/>
      <c r="P51" s="124"/>
      <c r="Q51" s="124"/>
      <c r="R51" s="124"/>
    </row>
    <row r="52" spans="1:18">
      <c r="A52" s="125"/>
      <c r="B52" s="126"/>
      <c r="C52" s="127"/>
      <c r="D52" s="127"/>
      <c r="E52" s="127"/>
      <c r="F52" s="3"/>
      <c r="G52" s="128"/>
      <c r="H52" s="129">
        <v>0</v>
      </c>
      <c r="I52" s="130">
        <v>1</v>
      </c>
      <c r="J52" s="131"/>
      <c r="K52" s="132">
        <v>0</v>
      </c>
      <c r="L52" s="132">
        <v>0</v>
      </c>
      <c r="M52" s="132">
        <v>0</v>
      </c>
      <c r="N52" s="133">
        <v>0</v>
      </c>
    </row>
    <row r="53" spans="1:18">
      <c r="A53" s="5"/>
      <c r="B53" s="126"/>
      <c r="C53" s="127"/>
      <c r="D53" s="127"/>
      <c r="E53" s="127"/>
      <c r="F53" s="3"/>
      <c r="G53" s="128"/>
      <c r="H53" s="129"/>
      <c r="I53" s="130"/>
      <c r="J53" s="131"/>
      <c r="K53" s="132"/>
      <c r="L53" s="132"/>
      <c r="M53" s="132"/>
      <c r="N53" s="133"/>
    </row>
    <row r="54" spans="1:18">
      <c r="A54" s="5"/>
      <c r="B54" s="126"/>
      <c r="C54" s="127"/>
      <c r="D54" s="127"/>
      <c r="E54" s="127"/>
      <c r="F54" s="3"/>
      <c r="G54" s="128"/>
      <c r="H54" s="129"/>
      <c r="I54" s="130"/>
      <c r="J54" s="131"/>
      <c r="K54" s="132"/>
      <c r="L54" s="132"/>
      <c r="M54" s="132"/>
      <c r="N54" s="133"/>
    </row>
    <row r="55" spans="1:18">
      <c r="A55" s="5"/>
      <c r="B55" s="126"/>
      <c r="C55" s="127"/>
      <c r="D55" s="127"/>
      <c r="E55" s="127"/>
      <c r="F55" s="3"/>
      <c r="G55" s="128"/>
      <c r="H55" s="129"/>
      <c r="I55" s="130"/>
      <c r="J55" s="131"/>
      <c r="K55" s="132"/>
      <c r="L55" s="132"/>
      <c r="M55" s="132"/>
      <c r="N55" s="133"/>
    </row>
    <row r="56" spans="1:18">
      <c r="A56" s="134" t="s">
        <v>74</v>
      </c>
      <c r="B56" s="135"/>
      <c r="C56" s="136"/>
      <c r="D56" s="136"/>
      <c r="E56" s="136"/>
      <c r="F56" s="137"/>
      <c r="G56" s="136"/>
      <c r="H56" s="137">
        <v>0</v>
      </c>
      <c r="I56" s="138"/>
      <c r="J56" s="139"/>
      <c r="K56" s="140">
        <v>0</v>
      </c>
      <c r="L56" s="140">
        <v>0</v>
      </c>
      <c r="M56" s="140">
        <v>0</v>
      </c>
      <c r="N56" s="140">
        <v>0</v>
      </c>
    </row>
    <row r="57" spans="1:18">
      <c r="A57" s="100" t="s">
        <v>1</v>
      </c>
      <c r="B57" s="101"/>
      <c r="C57" s="101"/>
      <c r="D57" s="101"/>
      <c r="E57" s="101"/>
      <c r="F57" s="102" t="s">
        <v>25</v>
      </c>
      <c r="G57" s="103" t="s">
        <v>26</v>
      </c>
      <c r="H57" s="102" t="s">
        <v>88</v>
      </c>
      <c r="I57" s="104"/>
      <c r="J57" s="141"/>
      <c r="K57" s="102">
        <v>0</v>
      </c>
      <c r="L57" s="102">
        <v>0</v>
      </c>
      <c r="M57" s="102">
        <v>0</v>
      </c>
      <c r="N57" s="102">
        <v>0</v>
      </c>
    </row>
    <row r="58" spans="1:18">
      <c r="A58" s="5" t="s">
        <v>92</v>
      </c>
      <c r="B58" s="142" t="s">
        <v>31</v>
      </c>
      <c r="C58" s="127"/>
      <c r="D58" s="127"/>
      <c r="E58" s="127"/>
      <c r="F58" s="3"/>
      <c r="G58" s="143">
        <v>2</v>
      </c>
      <c r="H58" s="129">
        <v>0</v>
      </c>
      <c r="I58" s="130">
        <v>1</v>
      </c>
      <c r="J58" s="105"/>
      <c r="K58" s="132">
        <v>0</v>
      </c>
      <c r="L58" s="132">
        <v>0</v>
      </c>
      <c r="M58" s="132">
        <v>0</v>
      </c>
      <c r="N58" s="133">
        <v>0</v>
      </c>
    </row>
    <row r="59" spans="1:18">
      <c r="A59" s="5" t="s">
        <v>93</v>
      </c>
      <c r="B59" s="142"/>
      <c r="C59" s="127"/>
      <c r="D59" s="127" t="s">
        <v>45</v>
      </c>
      <c r="E59" s="127"/>
      <c r="F59" s="3"/>
      <c r="G59" s="143">
        <v>0</v>
      </c>
      <c r="H59" s="129">
        <v>0</v>
      </c>
      <c r="I59" s="130">
        <v>1</v>
      </c>
      <c r="J59" s="105"/>
      <c r="K59" s="132">
        <v>0</v>
      </c>
      <c r="L59" s="132">
        <v>0</v>
      </c>
      <c r="M59" s="132">
        <v>0</v>
      </c>
      <c r="N59" s="133">
        <v>0</v>
      </c>
    </row>
    <row r="60" spans="1:18" ht="30">
      <c r="A60" s="5" t="s">
        <v>30</v>
      </c>
      <c r="B60" s="142" t="s">
        <v>94</v>
      </c>
      <c r="C60" s="127"/>
      <c r="D60" s="127" t="s">
        <v>45</v>
      </c>
      <c r="E60" s="127"/>
      <c r="F60" s="3"/>
      <c r="G60" s="143">
        <v>12</v>
      </c>
      <c r="H60" s="129">
        <v>0</v>
      </c>
      <c r="I60" s="130">
        <v>1</v>
      </c>
      <c r="J60" s="144"/>
      <c r="K60" s="132">
        <v>0</v>
      </c>
      <c r="L60" s="132">
        <v>0</v>
      </c>
      <c r="M60" s="132">
        <v>0</v>
      </c>
      <c r="N60" s="133">
        <v>0</v>
      </c>
    </row>
    <row r="61" spans="1:18">
      <c r="A61" s="5"/>
      <c r="B61" s="142"/>
      <c r="C61" s="127"/>
      <c r="D61" s="127"/>
      <c r="E61" s="127"/>
      <c r="F61" s="3"/>
      <c r="G61" s="143"/>
      <c r="H61" s="129">
        <v>0</v>
      </c>
      <c r="I61" s="130">
        <v>1</v>
      </c>
      <c r="J61" s="105"/>
      <c r="K61" s="132">
        <v>0</v>
      </c>
      <c r="L61" s="132">
        <v>0</v>
      </c>
      <c r="M61" s="132">
        <v>0</v>
      </c>
      <c r="N61" s="133">
        <v>0</v>
      </c>
    </row>
    <row r="62" spans="1:18">
      <c r="A62" s="5"/>
      <c r="B62" s="142"/>
      <c r="C62" s="127"/>
      <c r="D62" s="127"/>
      <c r="E62" s="127"/>
      <c r="F62" s="3"/>
      <c r="G62" s="143"/>
      <c r="H62" s="129">
        <v>0</v>
      </c>
      <c r="I62" s="130">
        <v>1</v>
      </c>
      <c r="J62" s="105"/>
      <c r="K62" s="132">
        <v>0</v>
      </c>
      <c r="L62" s="132">
        <v>0</v>
      </c>
      <c r="M62" s="132">
        <v>0</v>
      </c>
      <c r="N62" s="133">
        <v>0</v>
      </c>
    </row>
    <row r="63" spans="1:18">
      <c r="A63" s="134" t="s">
        <v>74</v>
      </c>
      <c r="B63" s="135"/>
      <c r="C63" s="136"/>
      <c r="D63" s="136"/>
      <c r="E63" s="136"/>
      <c r="F63" s="137"/>
      <c r="G63" s="136"/>
      <c r="H63" s="137">
        <v>0</v>
      </c>
      <c r="I63" s="138"/>
      <c r="J63" s="139"/>
      <c r="K63" s="140">
        <v>0</v>
      </c>
      <c r="L63" s="140">
        <v>0</v>
      </c>
      <c r="M63" s="140">
        <v>0</v>
      </c>
      <c r="N63" s="140">
        <v>0</v>
      </c>
    </row>
    <row r="64" spans="1:18">
      <c r="A64" s="100" t="s">
        <v>95</v>
      </c>
      <c r="B64" s="101"/>
      <c r="C64" s="101"/>
      <c r="D64" s="101"/>
      <c r="E64" s="101"/>
      <c r="F64" s="102" t="s">
        <v>25</v>
      </c>
      <c r="G64" s="103" t="s">
        <v>26</v>
      </c>
      <c r="H64" s="102" t="s">
        <v>88</v>
      </c>
      <c r="I64" s="104"/>
      <c r="J64" s="141"/>
      <c r="K64" s="102">
        <v>0</v>
      </c>
      <c r="L64" s="102">
        <v>2267000</v>
      </c>
      <c r="M64" s="102">
        <v>0</v>
      </c>
      <c r="N64" s="102">
        <v>2267000</v>
      </c>
    </row>
    <row r="65" spans="1:15" ht="45">
      <c r="A65" s="107" t="s">
        <v>96</v>
      </c>
      <c r="B65" s="108" t="s">
        <v>47</v>
      </c>
      <c r="C65" s="109"/>
      <c r="D65" s="109" t="s">
        <v>45</v>
      </c>
      <c r="E65" s="109"/>
      <c r="F65" s="110">
        <v>2500</v>
      </c>
      <c r="G65" s="111">
        <v>30</v>
      </c>
      <c r="H65" s="110">
        <v>75000</v>
      </c>
      <c r="I65" s="113">
        <v>1</v>
      </c>
      <c r="J65" s="105"/>
      <c r="K65" s="114">
        <v>0</v>
      </c>
      <c r="L65" s="114">
        <v>75000</v>
      </c>
      <c r="M65" s="114">
        <v>0</v>
      </c>
      <c r="N65" s="115">
        <v>75000</v>
      </c>
    </row>
    <row r="66" spans="1:15" ht="45">
      <c r="A66" s="145" t="s">
        <v>97</v>
      </c>
      <c r="B66" s="108" t="s">
        <v>47</v>
      </c>
      <c r="C66" s="109"/>
      <c r="D66" s="109" t="s">
        <v>45</v>
      </c>
      <c r="E66" s="109"/>
      <c r="F66" s="110">
        <v>4000</v>
      </c>
      <c r="G66" s="111">
        <v>10</v>
      </c>
      <c r="H66" s="110">
        <v>40000</v>
      </c>
      <c r="I66" s="113">
        <v>1</v>
      </c>
      <c r="J66" s="105"/>
      <c r="K66" s="114">
        <v>0</v>
      </c>
      <c r="L66" s="114">
        <v>40000</v>
      </c>
      <c r="M66" s="114">
        <v>0</v>
      </c>
      <c r="N66" s="115">
        <v>40000</v>
      </c>
    </row>
    <row r="67" spans="1:15" ht="45">
      <c r="A67" s="107" t="s">
        <v>98</v>
      </c>
      <c r="B67" s="108" t="s">
        <v>47</v>
      </c>
      <c r="C67" s="109"/>
      <c r="D67" s="109" t="s">
        <v>45</v>
      </c>
      <c r="E67" s="109"/>
      <c r="F67" s="110">
        <v>3000</v>
      </c>
      <c r="G67" s="111">
        <v>60</v>
      </c>
      <c r="H67" s="110">
        <v>180000</v>
      </c>
      <c r="I67" s="113">
        <v>1</v>
      </c>
      <c r="J67" s="105"/>
      <c r="K67" s="114">
        <v>0</v>
      </c>
      <c r="L67" s="114">
        <v>180000</v>
      </c>
      <c r="M67" s="114">
        <v>0</v>
      </c>
      <c r="N67" s="115">
        <v>180000</v>
      </c>
    </row>
    <row r="68" spans="1:15" ht="45">
      <c r="A68" s="107" t="s">
        <v>99</v>
      </c>
      <c r="B68" s="108" t="s">
        <v>47</v>
      </c>
      <c r="C68" s="109"/>
      <c r="D68" s="109" t="s">
        <v>45</v>
      </c>
      <c r="E68" s="109"/>
      <c r="F68" s="110">
        <v>6000</v>
      </c>
      <c r="G68" s="146">
        <v>2</v>
      </c>
      <c r="H68" s="110">
        <v>12000</v>
      </c>
      <c r="I68" s="113">
        <v>1</v>
      </c>
      <c r="J68" s="144"/>
      <c r="K68" s="114">
        <v>0</v>
      </c>
      <c r="L68" s="114">
        <v>12000</v>
      </c>
      <c r="M68" s="114">
        <v>0</v>
      </c>
      <c r="N68" s="115">
        <v>12000</v>
      </c>
    </row>
    <row r="69" spans="1:15" ht="45">
      <c r="A69" s="107" t="s">
        <v>100</v>
      </c>
      <c r="B69" s="108" t="s">
        <v>47</v>
      </c>
      <c r="C69" s="109"/>
      <c r="D69" s="109" t="s">
        <v>45</v>
      </c>
      <c r="E69" s="109"/>
      <c r="F69" s="110">
        <v>1000</v>
      </c>
      <c r="G69" s="146">
        <v>30</v>
      </c>
      <c r="H69" s="110">
        <v>30000</v>
      </c>
      <c r="I69" s="113">
        <v>1</v>
      </c>
      <c r="J69" s="144"/>
      <c r="K69" s="114">
        <v>0</v>
      </c>
      <c r="L69" s="114">
        <v>30000</v>
      </c>
      <c r="M69" s="114">
        <v>0</v>
      </c>
      <c r="N69" s="115">
        <v>30000</v>
      </c>
    </row>
    <row r="70" spans="1:15" ht="45">
      <c r="A70" s="107" t="s">
        <v>101</v>
      </c>
      <c r="B70" s="108" t="s">
        <v>47</v>
      </c>
      <c r="C70" s="109"/>
      <c r="D70" s="109" t="s">
        <v>45</v>
      </c>
      <c r="E70" s="109"/>
      <c r="F70" s="110">
        <v>2500</v>
      </c>
      <c r="G70" s="146">
        <v>40</v>
      </c>
      <c r="H70" s="110">
        <v>100000</v>
      </c>
      <c r="I70" s="113">
        <v>1</v>
      </c>
      <c r="J70" s="144"/>
      <c r="K70" s="114">
        <v>0</v>
      </c>
      <c r="L70" s="114">
        <v>100000</v>
      </c>
      <c r="M70" s="114">
        <v>0</v>
      </c>
      <c r="N70" s="115">
        <v>100000</v>
      </c>
    </row>
    <row r="71" spans="1:15" ht="120">
      <c r="A71" s="145" t="s">
        <v>102</v>
      </c>
      <c r="B71" s="108" t="s">
        <v>58</v>
      </c>
      <c r="C71" s="109"/>
      <c r="D71" s="109" t="s">
        <v>45</v>
      </c>
      <c r="E71" s="109"/>
      <c r="F71" s="110">
        <v>1500</v>
      </c>
      <c r="G71" s="111">
        <v>50</v>
      </c>
      <c r="H71" s="110">
        <v>75000</v>
      </c>
      <c r="I71" s="113">
        <v>1</v>
      </c>
      <c r="J71" s="144"/>
      <c r="K71" s="147">
        <v>0</v>
      </c>
      <c r="L71" s="147">
        <v>75000</v>
      </c>
      <c r="M71" s="147">
        <v>0</v>
      </c>
      <c r="N71" s="115">
        <v>75000</v>
      </c>
    </row>
    <row r="72" spans="1:15" ht="120">
      <c r="A72" s="145" t="s">
        <v>103</v>
      </c>
      <c r="B72" s="108" t="s">
        <v>58</v>
      </c>
      <c r="C72" s="109"/>
      <c r="D72" s="109" t="s">
        <v>45</v>
      </c>
      <c r="E72" s="109"/>
      <c r="F72" s="110">
        <v>10000</v>
      </c>
      <c r="G72" s="111">
        <v>5</v>
      </c>
      <c r="H72" s="110">
        <v>50000</v>
      </c>
      <c r="I72" s="113">
        <v>1</v>
      </c>
      <c r="J72" s="144"/>
      <c r="K72" s="147">
        <v>0</v>
      </c>
      <c r="L72" s="147">
        <v>50000</v>
      </c>
      <c r="M72" s="147">
        <v>0</v>
      </c>
      <c r="N72" s="115">
        <v>50000</v>
      </c>
      <c r="O72" s="8">
        <f>+H72/F72</f>
        <v>5</v>
      </c>
    </row>
    <row r="73" spans="1:15" ht="120">
      <c r="A73" s="145" t="s">
        <v>104</v>
      </c>
      <c r="B73" s="108" t="s">
        <v>58</v>
      </c>
      <c r="C73" s="109"/>
      <c r="D73" s="109" t="s">
        <v>45</v>
      </c>
      <c r="E73" s="109"/>
      <c r="F73" s="110">
        <v>2500</v>
      </c>
      <c r="G73" s="111">
        <v>60</v>
      </c>
      <c r="H73" s="110">
        <v>150000</v>
      </c>
      <c r="I73" s="113">
        <v>1</v>
      </c>
      <c r="J73" s="105"/>
      <c r="K73" s="147">
        <v>0</v>
      </c>
      <c r="L73" s="147">
        <v>150000</v>
      </c>
      <c r="M73" s="147">
        <v>0</v>
      </c>
      <c r="N73" s="115">
        <v>150000</v>
      </c>
      <c r="O73" s="9">
        <f t="shared" ref="O73:O84" si="0">+H73/F73</f>
        <v>60</v>
      </c>
    </row>
    <row r="74" spans="1:15" ht="120">
      <c r="A74" s="145" t="s">
        <v>105</v>
      </c>
      <c r="B74" s="108" t="s">
        <v>58</v>
      </c>
      <c r="C74" s="109"/>
      <c r="D74" s="109" t="s">
        <v>45</v>
      </c>
      <c r="E74" s="109"/>
      <c r="F74" s="110">
        <v>5000</v>
      </c>
      <c r="G74" s="111">
        <v>50</v>
      </c>
      <c r="H74" s="110">
        <v>250000</v>
      </c>
      <c r="I74" s="113">
        <v>1</v>
      </c>
      <c r="J74" s="105"/>
      <c r="K74" s="147">
        <v>0</v>
      </c>
      <c r="L74" s="147">
        <v>250000</v>
      </c>
      <c r="M74" s="147">
        <v>0</v>
      </c>
      <c r="N74" s="115">
        <v>250000</v>
      </c>
      <c r="O74" s="9">
        <f t="shared" si="0"/>
        <v>50</v>
      </c>
    </row>
    <row r="75" spans="1:15" ht="120">
      <c r="A75" s="145" t="s">
        <v>106</v>
      </c>
      <c r="B75" s="108" t="s">
        <v>58</v>
      </c>
      <c r="C75" s="109"/>
      <c r="D75" s="109" t="s">
        <v>45</v>
      </c>
      <c r="E75" s="109"/>
      <c r="F75" s="110">
        <v>2500</v>
      </c>
      <c r="G75" s="111">
        <v>50</v>
      </c>
      <c r="H75" s="110">
        <v>125000</v>
      </c>
      <c r="I75" s="113">
        <v>1</v>
      </c>
      <c r="J75" s="105"/>
      <c r="K75" s="147">
        <v>0</v>
      </c>
      <c r="L75" s="147">
        <v>125000</v>
      </c>
      <c r="M75" s="147">
        <v>0</v>
      </c>
      <c r="N75" s="115">
        <v>125000</v>
      </c>
      <c r="O75" s="9">
        <f t="shared" si="0"/>
        <v>50</v>
      </c>
    </row>
    <row r="76" spans="1:15" ht="120">
      <c r="A76" s="145" t="s">
        <v>107</v>
      </c>
      <c r="B76" s="108" t="s">
        <v>58</v>
      </c>
      <c r="C76" s="109"/>
      <c r="D76" s="109" t="s">
        <v>45</v>
      </c>
      <c r="E76" s="109"/>
      <c r="F76" s="110">
        <v>2500</v>
      </c>
      <c r="G76" s="111">
        <v>40</v>
      </c>
      <c r="H76" s="110">
        <v>100000</v>
      </c>
      <c r="I76" s="113">
        <v>1</v>
      </c>
      <c r="J76" s="105"/>
      <c r="K76" s="114">
        <v>0</v>
      </c>
      <c r="L76" s="114">
        <v>100000</v>
      </c>
      <c r="M76" s="114">
        <v>0</v>
      </c>
      <c r="N76" s="115">
        <v>100000</v>
      </c>
      <c r="O76" s="9">
        <f t="shared" si="0"/>
        <v>40</v>
      </c>
    </row>
    <row r="77" spans="1:15" ht="120">
      <c r="A77" s="145" t="s">
        <v>108</v>
      </c>
      <c r="B77" s="108" t="s">
        <v>58</v>
      </c>
      <c r="C77" s="109"/>
      <c r="D77" s="109" t="s">
        <v>45</v>
      </c>
      <c r="E77" s="109"/>
      <c r="F77" s="110">
        <v>2500</v>
      </c>
      <c r="G77" s="111">
        <v>50</v>
      </c>
      <c r="H77" s="110">
        <v>125000</v>
      </c>
      <c r="I77" s="113">
        <v>1</v>
      </c>
      <c r="J77" s="105"/>
      <c r="K77" s="114">
        <v>0</v>
      </c>
      <c r="L77" s="114">
        <v>125000</v>
      </c>
      <c r="M77" s="114">
        <v>0</v>
      </c>
      <c r="N77" s="115">
        <v>125000</v>
      </c>
      <c r="O77" s="9">
        <f t="shared" si="0"/>
        <v>50</v>
      </c>
    </row>
    <row r="78" spans="1:15" ht="30">
      <c r="A78" s="145" t="s">
        <v>63</v>
      </c>
      <c r="B78" s="108"/>
      <c r="C78" s="109"/>
      <c r="D78" s="109" t="s">
        <v>45</v>
      </c>
      <c r="E78" s="109"/>
      <c r="F78" s="110"/>
      <c r="G78" s="111"/>
      <c r="H78" s="110"/>
      <c r="I78" s="148">
        <v>1</v>
      </c>
      <c r="J78" s="105"/>
      <c r="K78" s="114">
        <v>0</v>
      </c>
      <c r="L78" s="114">
        <v>0</v>
      </c>
      <c r="M78" s="114">
        <v>0</v>
      </c>
      <c r="N78" s="115">
        <v>0</v>
      </c>
      <c r="O78" s="9" t="e">
        <f t="shared" si="0"/>
        <v>#DIV/0!</v>
      </c>
    </row>
    <row r="79" spans="1:15" ht="120">
      <c r="A79" s="145" t="s">
        <v>109</v>
      </c>
      <c r="B79" s="108" t="s">
        <v>58</v>
      </c>
      <c r="C79" s="109"/>
      <c r="D79" s="109" t="s">
        <v>45</v>
      </c>
      <c r="E79" s="109"/>
      <c r="F79" s="110">
        <v>5000</v>
      </c>
      <c r="G79" s="111">
        <v>60</v>
      </c>
      <c r="H79" s="112">
        <v>300000</v>
      </c>
      <c r="I79" s="113">
        <v>1</v>
      </c>
      <c r="J79" s="105"/>
      <c r="K79" s="114">
        <v>0</v>
      </c>
      <c r="L79" s="114">
        <v>300000</v>
      </c>
      <c r="M79" s="114">
        <v>0</v>
      </c>
      <c r="N79" s="115">
        <v>315000</v>
      </c>
      <c r="O79" s="9">
        <f t="shared" si="0"/>
        <v>60</v>
      </c>
    </row>
    <row r="80" spans="1:15" ht="120">
      <c r="A80" s="145" t="s">
        <v>110</v>
      </c>
      <c r="B80" s="108" t="s">
        <v>58</v>
      </c>
      <c r="C80" s="109"/>
      <c r="D80" s="109" t="s">
        <v>45</v>
      </c>
      <c r="E80" s="109"/>
      <c r="F80" s="110">
        <v>2500</v>
      </c>
      <c r="G80" s="111">
        <v>60</v>
      </c>
      <c r="H80" s="112">
        <v>150000</v>
      </c>
      <c r="I80" s="113">
        <v>1</v>
      </c>
      <c r="J80" s="105"/>
      <c r="K80" s="114">
        <v>0</v>
      </c>
      <c r="L80" s="114">
        <v>150000</v>
      </c>
      <c r="M80" s="114">
        <v>0</v>
      </c>
      <c r="N80" s="115">
        <v>315000</v>
      </c>
      <c r="O80" s="9">
        <f t="shared" si="0"/>
        <v>60</v>
      </c>
    </row>
    <row r="81" spans="1:15" ht="120">
      <c r="A81" s="145" t="s">
        <v>111</v>
      </c>
      <c r="B81" s="108" t="s">
        <v>58</v>
      </c>
      <c r="C81" s="109"/>
      <c r="D81" s="109" t="s">
        <v>45</v>
      </c>
      <c r="E81" s="109"/>
      <c r="F81" s="110">
        <v>4000</v>
      </c>
      <c r="G81" s="111">
        <v>15</v>
      </c>
      <c r="H81" s="112">
        <v>60000</v>
      </c>
      <c r="I81" s="113">
        <v>1</v>
      </c>
      <c r="J81" s="105"/>
      <c r="K81" s="114">
        <v>0</v>
      </c>
      <c r="L81" s="114">
        <v>60000</v>
      </c>
      <c r="M81" s="114">
        <v>0</v>
      </c>
      <c r="N81" s="115">
        <v>9000</v>
      </c>
      <c r="O81" s="9">
        <f t="shared" si="0"/>
        <v>15</v>
      </c>
    </row>
    <row r="82" spans="1:15" ht="120">
      <c r="A82" s="145" t="s">
        <v>112</v>
      </c>
      <c r="B82" s="108" t="s">
        <v>58</v>
      </c>
      <c r="C82" s="109"/>
      <c r="D82" s="109" t="s">
        <v>45</v>
      </c>
      <c r="E82" s="109"/>
      <c r="F82" s="110">
        <v>100000</v>
      </c>
      <c r="G82" s="111">
        <v>1</v>
      </c>
      <c r="H82" s="112">
        <v>100000</v>
      </c>
      <c r="I82" s="113">
        <v>1</v>
      </c>
      <c r="J82" s="105"/>
      <c r="K82" s="114">
        <v>0</v>
      </c>
      <c r="L82" s="114">
        <v>100000</v>
      </c>
      <c r="M82" s="114">
        <v>0</v>
      </c>
      <c r="N82" s="115">
        <v>31500</v>
      </c>
      <c r="O82" s="9">
        <f t="shared" si="0"/>
        <v>1</v>
      </c>
    </row>
    <row r="83" spans="1:15" ht="120">
      <c r="A83" s="145" t="s">
        <v>113</v>
      </c>
      <c r="B83" s="108" t="s">
        <v>58</v>
      </c>
      <c r="C83" s="109"/>
      <c r="D83" s="109" t="s">
        <v>45</v>
      </c>
      <c r="E83" s="109"/>
      <c r="F83" s="110">
        <v>2500</v>
      </c>
      <c r="G83" s="111">
        <v>46</v>
      </c>
      <c r="H83" s="112">
        <v>115000</v>
      </c>
      <c r="I83" s="113">
        <v>1</v>
      </c>
      <c r="J83" s="105"/>
      <c r="K83" s="114">
        <v>0</v>
      </c>
      <c r="L83" s="114">
        <v>115000</v>
      </c>
      <c r="M83" s="114">
        <v>0</v>
      </c>
      <c r="N83" s="115">
        <v>115000</v>
      </c>
      <c r="O83" s="9">
        <f>+H83/F83</f>
        <v>46</v>
      </c>
    </row>
    <row r="84" spans="1:15" ht="120">
      <c r="A84" s="145" t="s">
        <v>114</v>
      </c>
      <c r="B84" s="108" t="s">
        <v>58</v>
      </c>
      <c r="C84" s="109"/>
      <c r="D84" s="109" t="s">
        <v>45</v>
      </c>
      <c r="E84" s="109"/>
      <c r="F84" s="110">
        <v>5000</v>
      </c>
      <c r="G84" s="111">
        <v>46</v>
      </c>
      <c r="H84" s="112">
        <v>230000</v>
      </c>
      <c r="I84" s="113">
        <v>1</v>
      </c>
      <c r="J84" s="105"/>
      <c r="K84" s="114">
        <v>0</v>
      </c>
      <c r="L84" s="114">
        <v>230000</v>
      </c>
      <c r="M84" s="114">
        <v>0</v>
      </c>
      <c r="N84" s="115">
        <v>230000</v>
      </c>
      <c r="O84" s="9">
        <f t="shared" si="0"/>
        <v>46</v>
      </c>
    </row>
    <row r="85" spans="1:15">
      <c r="A85" s="125"/>
      <c r="B85" s="142"/>
      <c r="C85" s="127"/>
      <c r="D85" s="127"/>
      <c r="E85" s="127"/>
      <c r="F85" s="3"/>
      <c r="G85" s="143"/>
      <c r="H85" s="129"/>
      <c r="I85" s="130"/>
      <c r="J85" s="105"/>
      <c r="K85" s="132"/>
      <c r="L85" s="132"/>
      <c r="M85" s="132"/>
      <c r="N85" s="133"/>
    </row>
    <row r="86" spans="1:15">
      <c r="A86" s="5"/>
      <c r="B86" s="142"/>
      <c r="C86" s="149"/>
      <c r="D86" s="127"/>
      <c r="E86" s="127"/>
      <c r="F86" s="3"/>
      <c r="G86" s="143"/>
      <c r="H86" s="129"/>
      <c r="I86" s="130"/>
      <c r="J86" s="107"/>
      <c r="K86" s="132"/>
      <c r="L86" s="132"/>
      <c r="M86" s="132"/>
      <c r="N86" s="133"/>
    </row>
    <row r="87" spans="1:15">
      <c r="A87" s="5"/>
      <c r="B87" s="142"/>
      <c r="C87" s="149"/>
      <c r="D87" s="127"/>
      <c r="E87" s="127"/>
      <c r="F87" s="3"/>
      <c r="G87" s="143"/>
      <c r="H87" s="129"/>
      <c r="I87" s="130"/>
      <c r="J87" s="107"/>
      <c r="K87" s="132"/>
      <c r="L87" s="132"/>
      <c r="M87" s="132"/>
      <c r="N87" s="133"/>
    </row>
    <row r="88" spans="1:15">
      <c r="A88" s="5"/>
      <c r="B88" s="142"/>
      <c r="C88" s="149"/>
      <c r="D88" s="127"/>
      <c r="E88" s="127"/>
      <c r="F88" s="3"/>
      <c r="G88" s="143"/>
      <c r="H88" s="129"/>
      <c r="I88" s="130"/>
      <c r="J88" s="107"/>
      <c r="K88" s="132"/>
      <c r="L88" s="132"/>
      <c r="M88" s="132"/>
      <c r="N88" s="133"/>
    </row>
    <row r="89" spans="1:15">
      <c r="A89" s="5"/>
      <c r="B89" s="142"/>
      <c r="C89" s="149"/>
      <c r="D89" s="127"/>
      <c r="E89" s="127"/>
      <c r="F89" s="3"/>
      <c r="G89" s="143"/>
      <c r="H89" s="129"/>
      <c r="I89" s="130"/>
      <c r="J89" s="107"/>
      <c r="K89" s="132"/>
      <c r="L89" s="132"/>
      <c r="M89" s="132"/>
      <c r="N89" s="133"/>
    </row>
    <row r="90" spans="1:15">
      <c r="A90" s="134" t="s">
        <v>74</v>
      </c>
      <c r="B90" s="135"/>
      <c r="C90" s="136"/>
      <c r="D90" s="136"/>
      <c r="E90" s="136"/>
      <c r="F90" s="137"/>
      <c r="G90" s="136"/>
      <c r="H90" s="137">
        <v>0</v>
      </c>
      <c r="I90" s="138"/>
      <c r="J90" s="139"/>
      <c r="K90" s="140">
        <v>0</v>
      </c>
      <c r="L90" s="140">
        <v>0</v>
      </c>
      <c r="M90" s="140">
        <v>0</v>
      </c>
      <c r="N90" s="140">
        <v>0</v>
      </c>
    </row>
    <row r="91" spans="1:15">
      <c r="A91" s="100" t="s">
        <v>0</v>
      </c>
      <c r="B91" s="101"/>
      <c r="C91" s="101"/>
      <c r="D91" s="101"/>
      <c r="E91" s="101"/>
      <c r="F91" s="102" t="s">
        <v>25</v>
      </c>
      <c r="G91" s="103" t="s">
        <v>26</v>
      </c>
      <c r="H91" s="102" t="s">
        <v>88</v>
      </c>
      <c r="I91" s="104"/>
      <c r="J91" s="141"/>
      <c r="K91" s="102">
        <v>0</v>
      </c>
      <c r="L91" s="102">
        <v>125000</v>
      </c>
      <c r="M91" s="102">
        <v>0</v>
      </c>
      <c r="N91" s="102">
        <v>125000</v>
      </c>
    </row>
    <row r="92" spans="1:15" ht="30">
      <c r="A92" s="150" t="s">
        <v>115</v>
      </c>
      <c r="B92" s="142" t="s">
        <v>62</v>
      </c>
      <c r="C92" s="143"/>
      <c r="D92" s="143" t="s">
        <v>45</v>
      </c>
      <c r="E92" s="143"/>
      <c r="F92" s="3">
        <v>200</v>
      </c>
      <c r="G92" s="143">
        <v>250</v>
      </c>
      <c r="H92" s="3">
        <v>50000</v>
      </c>
      <c r="I92" s="130">
        <v>1</v>
      </c>
      <c r="J92" s="105"/>
      <c r="K92" s="2">
        <v>0</v>
      </c>
      <c r="L92" s="2">
        <v>50000</v>
      </c>
      <c r="M92" s="2">
        <v>0</v>
      </c>
      <c r="N92" s="2">
        <v>50000</v>
      </c>
    </row>
    <row r="93" spans="1:15" ht="30">
      <c r="A93" s="151" t="s">
        <v>116</v>
      </c>
      <c r="B93" s="142" t="s">
        <v>117</v>
      </c>
      <c r="C93" s="127"/>
      <c r="D93" s="127" t="s">
        <v>45</v>
      </c>
      <c r="E93" s="127"/>
      <c r="F93" s="3">
        <v>15000</v>
      </c>
      <c r="G93" s="128">
        <v>5</v>
      </c>
      <c r="H93" s="129">
        <v>75000</v>
      </c>
      <c r="I93" s="130">
        <v>1</v>
      </c>
      <c r="J93" s="144"/>
      <c r="K93" s="132">
        <v>0</v>
      </c>
      <c r="L93" s="132">
        <v>75000</v>
      </c>
      <c r="M93" s="132">
        <v>0</v>
      </c>
      <c r="N93" s="133">
        <v>75000</v>
      </c>
    </row>
    <row r="94" spans="1:15">
      <c r="A94" s="5"/>
      <c r="B94" s="142"/>
      <c r="C94" s="127"/>
      <c r="D94" s="127"/>
      <c r="E94" s="127"/>
      <c r="F94" s="3"/>
      <c r="G94" s="143"/>
      <c r="H94" s="129">
        <v>0</v>
      </c>
      <c r="I94" s="130">
        <v>1</v>
      </c>
      <c r="J94" s="105"/>
      <c r="K94" s="132">
        <v>0</v>
      </c>
      <c r="L94" s="132">
        <v>0</v>
      </c>
      <c r="M94" s="132">
        <v>0</v>
      </c>
      <c r="N94" s="133">
        <v>0</v>
      </c>
    </row>
    <row r="95" spans="1:15">
      <c r="A95" s="5"/>
      <c r="B95" s="142"/>
      <c r="C95" s="127"/>
      <c r="D95" s="127"/>
      <c r="E95" s="127"/>
      <c r="F95" s="3"/>
      <c r="G95" s="143"/>
      <c r="H95" s="129">
        <v>0</v>
      </c>
      <c r="I95" s="130">
        <v>1</v>
      </c>
      <c r="J95" s="105"/>
      <c r="K95" s="132">
        <v>0</v>
      </c>
      <c r="L95" s="132">
        <v>0</v>
      </c>
      <c r="M95" s="132">
        <v>0</v>
      </c>
      <c r="N95" s="133">
        <v>0</v>
      </c>
    </row>
    <row r="96" spans="1:15">
      <c r="A96" s="5"/>
      <c r="B96" s="142"/>
      <c r="C96" s="127"/>
      <c r="D96" s="127"/>
      <c r="E96" s="127"/>
      <c r="F96" s="3"/>
      <c r="G96" s="143"/>
      <c r="H96" s="129">
        <v>0</v>
      </c>
      <c r="I96" s="130">
        <v>1</v>
      </c>
      <c r="J96" s="105"/>
      <c r="K96" s="132">
        <v>0</v>
      </c>
      <c r="L96" s="132">
        <v>0</v>
      </c>
      <c r="M96" s="132">
        <v>0</v>
      </c>
      <c r="N96" s="133">
        <v>0</v>
      </c>
    </row>
    <row r="97" spans="1:14">
      <c r="A97" s="5"/>
      <c r="B97" s="142"/>
      <c r="C97" s="127"/>
      <c r="D97" s="127"/>
      <c r="E97" s="127"/>
      <c r="F97" s="3"/>
      <c r="G97" s="143"/>
      <c r="H97" s="129">
        <v>0</v>
      </c>
      <c r="I97" s="130">
        <v>1</v>
      </c>
      <c r="J97" s="105"/>
      <c r="K97" s="132">
        <v>0</v>
      </c>
      <c r="L97" s="132">
        <v>0</v>
      </c>
      <c r="M97" s="132">
        <v>0</v>
      </c>
      <c r="N97" s="133">
        <v>0</v>
      </c>
    </row>
    <row r="98" spans="1:14">
      <c r="A98" s="5"/>
      <c r="B98" s="142"/>
      <c r="C98" s="127"/>
      <c r="D98" s="127"/>
      <c r="E98" s="127"/>
      <c r="F98" s="3"/>
      <c r="G98" s="143"/>
      <c r="H98" s="129">
        <v>0</v>
      </c>
      <c r="I98" s="130">
        <v>1</v>
      </c>
      <c r="J98" s="105"/>
      <c r="K98" s="132">
        <v>0</v>
      </c>
      <c r="L98" s="132">
        <v>0</v>
      </c>
      <c r="M98" s="132">
        <v>0</v>
      </c>
      <c r="N98" s="133">
        <v>0</v>
      </c>
    </row>
    <row r="99" spans="1:14">
      <c r="A99" s="134" t="s">
        <v>74</v>
      </c>
      <c r="B99" s="135"/>
      <c r="C99" s="136"/>
      <c r="D99" s="136"/>
      <c r="E99" s="136"/>
      <c r="F99" s="137"/>
      <c r="G99" s="136"/>
      <c r="H99" s="137">
        <v>0</v>
      </c>
      <c r="I99" s="138"/>
      <c r="J99" s="139"/>
      <c r="K99" s="140">
        <v>0</v>
      </c>
      <c r="L99" s="140">
        <v>0</v>
      </c>
      <c r="M99" s="140">
        <v>0</v>
      </c>
      <c r="N99" s="140">
        <v>0</v>
      </c>
    </row>
  </sheetData>
  <mergeCells count="6">
    <mergeCell ref="A2:B2"/>
    <mergeCell ref="E2:G3"/>
    <mergeCell ref="J3:M3"/>
    <mergeCell ref="U3:X3"/>
    <mergeCell ref="A46:B46"/>
    <mergeCell ref="K46:N4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107"/>
  <sheetViews>
    <sheetView topLeftCell="A1090" workbookViewId="0">
      <selection activeCell="E1108" sqref="E1108"/>
    </sheetView>
  </sheetViews>
  <sheetFormatPr defaultColWidth="8.7109375" defaultRowHeight="15"/>
  <cols>
    <col min="1" max="1" width="31.42578125" style="11" customWidth="1"/>
    <col min="2" max="2" width="12.42578125" customWidth="1"/>
    <col min="4" max="4" width="14.28515625" customWidth="1"/>
    <col min="5" max="5" width="21.42578125" customWidth="1"/>
    <col min="6" max="6" width="8.7109375" style="166"/>
    <col min="7" max="7" width="17.42578125" customWidth="1"/>
    <col min="8" max="8" width="8.42578125" bestFit="1" customWidth="1"/>
    <col min="9" max="9" width="11.7109375" style="152" customWidth="1"/>
  </cols>
  <sheetData>
    <row r="1" spans="1:9" ht="26.25">
      <c r="A1" s="164" t="s">
        <v>118</v>
      </c>
    </row>
    <row r="2" spans="1:9" ht="22.5">
      <c r="A2" s="165" t="s">
        <v>119</v>
      </c>
      <c r="B2" s="153" t="s">
        <v>120</v>
      </c>
      <c r="C2" s="153" t="s">
        <v>121</v>
      </c>
      <c r="D2" s="153" t="s">
        <v>122</v>
      </c>
      <c r="E2" s="153" t="s">
        <v>123</v>
      </c>
      <c r="F2" s="167" t="s">
        <v>124</v>
      </c>
      <c r="G2" s="153" t="s">
        <v>125</v>
      </c>
      <c r="H2" s="153" t="s">
        <v>126</v>
      </c>
      <c r="I2" s="169" t="s">
        <v>127</v>
      </c>
    </row>
    <row r="3" spans="1:9">
      <c r="A3" s="154" t="s">
        <v>128</v>
      </c>
      <c r="B3" s="154" t="s">
        <v>129</v>
      </c>
      <c r="C3" s="155">
        <v>42005</v>
      </c>
      <c r="D3" s="156">
        <v>11658</v>
      </c>
      <c r="E3" s="157">
        <v>0</v>
      </c>
      <c r="F3" s="168">
        <v>28</v>
      </c>
      <c r="G3" s="157">
        <v>28</v>
      </c>
      <c r="H3" s="158" t="s">
        <v>130</v>
      </c>
      <c r="I3" s="170">
        <v>40183</v>
      </c>
    </row>
    <row r="4" spans="1:9">
      <c r="A4" s="159" t="s">
        <v>128</v>
      </c>
      <c r="B4" s="159" t="s">
        <v>131</v>
      </c>
      <c r="C4" s="160">
        <v>42005</v>
      </c>
      <c r="D4" s="161">
        <v>11658</v>
      </c>
      <c r="E4" s="162">
        <v>0</v>
      </c>
      <c r="F4" s="168">
        <v>15</v>
      </c>
      <c r="G4" s="162">
        <v>15</v>
      </c>
      <c r="H4" s="163" t="s">
        <v>130</v>
      </c>
      <c r="I4" s="171">
        <v>37629</v>
      </c>
    </row>
    <row r="5" spans="1:9">
      <c r="A5" s="154" t="s">
        <v>132</v>
      </c>
      <c r="B5" s="154" t="s">
        <v>131</v>
      </c>
      <c r="C5" s="155">
        <v>42005</v>
      </c>
      <c r="D5" s="156">
        <v>11658</v>
      </c>
      <c r="E5" s="157">
        <v>79</v>
      </c>
      <c r="F5" s="168">
        <v>34</v>
      </c>
      <c r="G5" s="157">
        <v>113</v>
      </c>
      <c r="H5" s="157" t="s">
        <v>133</v>
      </c>
      <c r="I5" s="170">
        <v>42008</v>
      </c>
    </row>
    <row r="6" spans="1:9">
      <c r="A6" s="159" t="s">
        <v>132</v>
      </c>
      <c r="B6" s="159" t="s">
        <v>134</v>
      </c>
      <c r="C6" s="160">
        <v>42005</v>
      </c>
      <c r="D6" s="161">
        <v>11658</v>
      </c>
      <c r="E6" s="162">
        <v>190</v>
      </c>
      <c r="F6" s="168">
        <v>82</v>
      </c>
      <c r="G6" s="162">
        <v>272</v>
      </c>
      <c r="H6" s="162" t="s">
        <v>133</v>
      </c>
      <c r="I6" s="171">
        <v>42008</v>
      </c>
    </row>
    <row r="7" spans="1:9">
      <c r="A7" s="154" t="s">
        <v>135</v>
      </c>
      <c r="B7" s="154" t="s">
        <v>136</v>
      </c>
      <c r="C7" s="155">
        <v>42005</v>
      </c>
      <c r="D7" s="156">
        <v>11658</v>
      </c>
      <c r="E7" s="157">
        <v>212</v>
      </c>
      <c r="F7" s="168">
        <v>88</v>
      </c>
      <c r="G7" s="157">
        <v>300</v>
      </c>
      <c r="H7" s="158" t="s">
        <v>130</v>
      </c>
      <c r="I7" s="170">
        <v>42008</v>
      </c>
    </row>
    <row r="8" spans="1:9">
      <c r="A8" s="159" t="s">
        <v>135</v>
      </c>
      <c r="B8" s="159" t="s">
        <v>131</v>
      </c>
      <c r="C8" s="160">
        <v>42005</v>
      </c>
      <c r="D8" s="161">
        <v>11658</v>
      </c>
      <c r="E8" s="162">
        <v>192</v>
      </c>
      <c r="F8" s="168">
        <v>112</v>
      </c>
      <c r="G8" s="162">
        <v>304</v>
      </c>
      <c r="H8" s="163" t="s">
        <v>130</v>
      </c>
      <c r="I8" s="171">
        <v>42005</v>
      </c>
    </row>
    <row r="9" spans="1:9">
      <c r="A9" s="154" t="s">
        <v>137</v>
      </c>
      <c r="B9" s="154" t="s">
        <v>138</v>
      </c>
      <c r="C9" s="155">
        <v>42005</v>
      </c>
      <c r="D9" s="156">
        <v>11658</v>
      </c>
      <c r="E9" s="157">
        <v>209</v>
      </c>
      <c r="F9" s="168">
        <v>123</v>
      </c>
      <c r="G9" s="157">
        <v>332</v>
      </c>
      <c r="H9" s="157" t="s">
        <v>133</v>
      </c>
      <c r="I9" s="170">
        <v>39448</v>
      </c>
    </row>
    <row r="10" spans="1:9">
      <c r="A10" s="159" t="s">
        <v>139</v>
      </c>
      <c r="B10" s="159" t="s">
        <v>140</v>
      </c>
      <c r="C10" s="160">
        <v>42005</v>
      </c>
      <c r="D10" s="161">
        <v>11658</v>
      </c>
      <c r="E10" s="162">
        <v>405</v>
      </c>
      <c r="F10" s="168">
        <v>170</v>
      </c>
      <c r="G10" s="162">
        <v>575</v>
      </c>
      <c r="H10" s="162" t="s">
        <v>133</v>
      </c>
      <c r="I10" s="171">
        <v>41282</v>
      </c>
    </row>
    <row r="11" spans="1:9">
      <c r="A11" s="154" t="s">
        <v>139</v>
      </c>
      <c r="B11" s="154" t="s">
        <v>131</v>
      </c>
      <c r="C11" s="155">
        <v>42005</v>
      </c>
      <c r="D11" s="156">
        <v>11658</v>
      </c>
      <c r="E11" s="157">
        <v>405</v>
      </c>
      <c r="F11" s="168">
        <v>170</v>
      </c>
      <c r="G11" s="157">
        <v>575</v>
      </c>
      <c r="H11" s="157" t="s">
        <v>133</v>
      </c>
      <c r="I11" s="170">
        <v>41282</v>
      </c>
    </row>
    <row r="12" spans="1:9">
      <c r="A12" s="159" t="s">
        <v>141</v>
      </c>
      <c r="B12" s="159" t="s">
        <v>142</v>
      </c>
      <c r="C12" s="160">
        <v>42009</v>
      </c>
      <c r="D12" s="161">
        <v>11263</v>
      </c>
      <c r="E12" s="162">
        <v>121</v>
      </c>
      <c r="F12" s="168">
        <v>100</v>
      </c>
      <c r="G12" s="162">
        <v>221</v>
      </c>
      <c r="H12" s="162" t="s">
        <v>133</v>
      </c>
      <c r="I12" s="171">
        <v>40186</v>
      </c>
    </row>
    <row r="13" spans="1:9">
      <c r="A13" s="154" t="s">
        <v>141</v>
      </c>
      <c r="B13" s="154" t="s">
        <v>142</v>
      </c>
      <c r="C13" s="155">
        <v>42016</v>
      </c>
      <c r="D13" s="156">
        <v>11049</v>
      </c>
      <c r="E13" s="157">
        <v>140</v>
      </c>
      <c r="F13" s="168">
        <v>102</v>
      </c>
      <c r="G13" s="157">
        <v>242</v>
      </c>
      <c r="H13" s="157" t="s">
        <v>133</v>
      </c>
      <c r="I13" s="170">
        <v>40186</v>
      </c>
    </row>
    <row r="14" spans="1:9" ht="35.25">
      <c r="A14" s="159" t="s">
        <v>143</v>
      </c>
      <c r="B14" s="159" t="s">
        <v>144</v>
      </c>
      <c r="C14" s="160">
        <v>42005</v>
      </c>
      <c r="D14" s="161">
        <v>11658</v>
      </c>
      <c r="E14" s="162">
        <v>0</v>
      </c>
      <c r="F14" s="168">
        <v>1</v>
      </c>
      <c r="G14" s="162">
        <v>1</v>
      </c>
      <c r="H14" s="162" t="s">
        <v>133</v>
      </c>
      <c r="I14" s="171">
        <v>40184</v>
      </c>
    </row>
    <row r="15" spans="1:9" ht="24">
      <c r="A15" s="154" t="s">
        <v>145</v>
      </c>
      <c r="B15" s="154" t="s">
        <v>146</v>
      </c>
      <c r="C15" s="156">
        <v>42461</v>
      </c>
      <c r="D15" s="156">
        <v>41974</v>
      </c>
      <c r="E15" s="157">
        <v>174</v>
      </c>
      <c r="F15" s="168">
        <v>91</v>
      </c>
      <c r="G15" s="157">
        <v>265</v>
      </c>
      <c r="H15" s="157" t="s">
        <v>133</v>
      </c>
      <c r="I15" s="170">
        <v>39816</v>
      </c>
    </row>
    <row r="16" spans="1:9" ht="24">
      <c r="A16" s="159" t="s">
        <v>145</v>
      </c>
      <c r="B16" s="159" t="s">
        <v>146</v>
      </c>
      <c r="C16" s="161">
        <v>42339</v>
      </c>
      <c r="D16" s="161">
        <v>42095</v>
      </c>
      <c r="E16" s="162">
        <v>205</v>
      </c>
      <c r="F16" s="168">
        <v>94</v>
      </c>
      <c r="G16" s="162">
        <v>299</v>
      </c>
      <c r="H16" s="162" t="s">
        <v>133</v>
      </c>
      <c r="I16" s="171">
        <v>39816</v>
      </c>
    </row>
    <row r="17" spans="1:9">
      <c r="A17" s="154" t="s">
        <v>145</v>
      </c>
      <c r="B17" s="154" t="s">
        <v>131</v>
      </c>
      <c r="C17" s="156">
        <v>42461</v>
      </c>
      <c r="D17" s="156">
        <v>41974</v>
      </c>
      <c r="E17" s="157">
        <v>37</v>
      </c>
      <c r="F17" s="168">
        <v>18</v>
      </c>
      <c r="G17" s="157">
        <v>55</v>
      </c>
      <c r="H17" s="157" t="s">
        <v>133</v>
      </c>
      <c r="I17" s="170">
        <v>39452</v>
      </c>
    </row>
    <row r="18" spans="1:9">
      <c r="A18" s="159" t="s">
        <v>145</v>
      </c>
      <c r="B18" s="159" t="s">
        <v>131</v>
      </c>
      <c r="C18" s="161">
        <v>42339</v>
      </c>
      <c r="D18" s="161">
        <v>42095</v>
      </c>
      <c r="E18" s="162">
        <v>50</v>
      </c>
      <c r="F18" s="168">
        <v>19</v>
      </c>
      <c r="G18" s="162">
        <v>69</v>
      </c>
      <c r="H18" s="162" t="s">
        <v>133</v>
      </c>
      <c r="I18" s="171">
        <v>39452</v>
      </c>
    </row>
    <row r="19" spans="1:9">
      <c r="A19" s="154" t="s">
        <v>147</v>
      </c>
      <c r="B19" s="154" t="s">
        <v>148</v>
      </c>
      <c r="C19" s="155">
        <v>42005</v>
      </c>
      <c r="D19" s="156">
        <v>11658</v>
      </c>
      <c r="E19" s="157">
        <v>218</v>
      </c>
      <c r="F19" s="168">
        <v>112</v>
      </c>
      <c r="G19" s="157">
        <v>330</v>
      </c>
      <c r="H19" s="157" t="s">
        <v>133</v>
      </c>
      <c r="I19" s="170">
        <v>40911</v>
      </c>
    </row>
    <row r="20" spans="1:9" ht="24">
      <c r="A20" s="159" t="s">
        <v>147</v>
      </c>
      <c r="B20" s="159" t="s">
        <v>149</v>
      </c>
      <c r="C20" s="160">
        <v>42005</v>
      </c>
      <c r="D20" s="161">
        <v>11658</v>
      </c>
      <c r="E20" s="162">
        <v>221</v>
      </c>
      <c r="F20" s="168">
        <v>121</v>
      </c>
      <c r="G20" s="162">
        <v>342</v>
      </c>
      <c r="H20" s="162" t="s">
        <v>133</v>
      </c>
      <c r="I20" s="171">
        <v>40911</v>
      </c>
    </row>
    <row r="21" spans="1:9">
      <c r="A21" s="154" t="s">
        <v>147</v>
      </c>
      <c r="B21" s="154" t="s">
        <v>150</v>
      </c>
      <c r="C21" s="155">
        <v>42005</v>
      </c>
      <c r="D21" s="156">
        <v>11658</v>
      </c>
      <c r="E21" s="157">
        <v>182</v>
      </c>
      <c r="F21" s="168">
        <v>105</v>
      </c>
      <c r="G21" s="157">
        <v>287</v>
      </c>
      <c r="H21" s="157" t="s">
        <v>133</v>
      </c>
      <c r="I21" s="170">
        <v>40913</v>
      </c>
    </row>
    <row r="22" spans="1:9">
      <c r="A22" s="159" t="s">
        <v>147</v>
      </c>
      <c r="B22" s="159" t="s">
        <v>131</v>
      </c>
      <c r="C22" s="160">
        <v>42005</v>
      </c>
      <c r="D22" s="161">
        <v>11658</v>
      </c>
      <c r="E22" s="162">
        <v>175</v>
      </c>
      <c r="F22" s="168">
        <v>117</v>
      </c>
      <c r="G22" s="162">
        <v>292</v>
      </c>
      <c r="H22" s="162" t="s">
        <v>133</v>
      </c>
      <c r="I22" s="171">
        <v>40913</v>
      </c>
    </row>
    <row r="23" spans="1:9">
      <c r="A23" s="154" t="s">
        <v>151</v>
      </c>
      <c r="B23" s="154" t="s">
        <v>131</v>
      </c>
      <c r="C23" s="155">
        <v>42005</v>
      </c>
      <c r="D23" s="156">
        <v>11658</v>
      </c>
      <c r="E23" s="157">
        <v>148</v>
      </c>
      <c r="F23" s="168">
        <v>92</v>
      </c>
      <c r="G23" s="157">
        <v>240</v>
      </c>
      <c r="H23" s="157" t="s">
        <v>133</v>
      </c>
      <c r="I23" s="170">
        <v>40913</v>
      </c>
    </row>
    <row r="24" spans="1:9">
      <c r="A24" s="159" t="s">
        <v>151</v>
      </c>
      <c r="B24" s="159" t="s">
        <v>152</v>
      </c>
      <c r="C24" s="160">
        <v>42005</v>
      </c>
      <c r="D24" s="161">
        <v>11658</v>
      </c>
      <c r="E24" s="162">
        <v>148</v>
      </c>
      <c r="F24" s="168">
        <v>92</v>
      </c>
      <c r="G24" s="162">
        <v>240</v>
      </c>
      <c r="H24" s="162" t="s">
        <v>133</v>
      </c>
      <c r="I24" s="171">
        <v>40913</v>
      </c>
    </row>
    <row r="25" spans="1:9" ht="24">
      <c r="A25" s="154" t="s">
        <v>153</v>
      </c>
      <c r="B25" s="154" t="s">
        <v>154</v>
      </c>
      <c r="C25" s="155">
        <v>42005</v>
      </c>
      <c r="D25" s="156">
        <v>11658</v>
      </c>
      <c r="E25" s="157">
        <v>20</v>
      </c>
      <c r="F25" s="168">
        <v>22</v>
      </c>
      <c r="G25" s="157">
        <v>42</v>
      </c>
      <c r="H25" s="157" t="s">
        <v>133</v>
      </c>
      <c r="I25" s="170">
        <v>32885</v>
      </c>
    </row>
    <row r="26" spans="1:9">
      <c r="A26" s="159" t="s">
        <v>155</v>
      </c>
      <c r="B26" s="159" t="s">
        <v>156</v>
      </c>
      <c r="C26" s="160">
        <v>42005</v>
      </c>
      <c r="D26" s="161">
        <v>11658</v>
      </c>
      <c r="E26" s="162">
        <v>163</v>
      </c>
      <c r="F26" s="168">
        <v>134</v>
      </c>
      <c r="G26" s="162">
        <v>297</v>
      </c>
      <c r="H26" s="162" t="s">
        <v>133</v>
      </c>
      <c r="I26" s="171">
        <v>42007</v>
      </c>
    </row>
    <row r="27" spans="1:9">
      <c r="A27" s="154" t="s">
        <v>155</v>
      </c>
      <c r="B27" s="154" t="s">
        <v>157</v>
      </c>
      <c r="C27" s="155">
        <v>42005</v>
      </c>
      <c r="D27" s="156">
        <v>11658</v>
      </c>
      <c r="E27" s="157">
        <v>175</v>
      </c>
      <c r="F27" s="168">
        <v>108</v>
      </c>
      <c r="G27" s="157">
        <v>283</v>
      </c>
      <c r="H27" s="157" t="s">
        <v>133</v>
      </c>
      <c r="I27" s="170">
        <v>42007</v>
      </c>
    </row>
    <row r="28" spans="1:9">
      <c r="A28" s="159" t="s">
        <v>155</v>
      </c>
      <c r="B28" s="159" t="s">
        <v>158</v>
      </c>
      <c r="C28" s="160">
        <v>42005</v>
      </c>
      <c r="D28" s="161">
        <v>11658</v>
      </c>
      <c r="E28" s="162">
        <v>322</v>
      </c>
      <c r="F28" s="168">
        <v>140</v>
      </c>
      <c r="G28" s="162">
        <v>462</v>
      </c>
      <c r="H28" s="162" t="s">
        <v>133</v>
      </c>
      <c r="I28" s="171">
        <v>42007</v>
      </c>
    </row>
    <row r="29" spans="1:9">
      <c r="A29" s="154" t="s">
        <v>155</v>
      </c>
      <c r="B29" s="154" t="s">
        <v>159</v>
      </c>
      <c r="C29" s="155">
        <v>42005</v>
      </c>
      <c r="D29" s="156">
        <v>11658</v>
      </c>
      <c r="E29" s="157">
        <v>142</v>
      </c>
      <c r="F29" s="168">
        <v>111</v>
      </c>
      <c r="G29" s="157">
        <v>253</v>
      </c>
      <c r="H29" s="157" t="s">
        <v>133</v>
      </c>
      <c r="I29" s="170">
        <v>42007</v>
      </c>
    </row>
    <row r="30" spans="1:9">
      <c r="A30" s="159" t="s">
        <v>155</v>
      </c>
      <c r="B30" s="159" t="s">
        <v>160</v>
      </c>
      <c r="C30" s="160">
        <v>42005</v>
      </c>
      <c r="D30" s="161">
        <v>11658</v>
      </c>
      <c r="E30" s="162">
        <v>171</v>
      </c>
      <c r="F30" s="168">
        <v>135</v>
      </c>
      <c r="G30" s="162">
        <v>306</v>
      </c>
      <c r="H30" s="162" t="s">
        <v>133</v>
      </c>
      <c r="I30" s="171">
        <v>42007</v>
      </c>
    </row>
    <row r="31" spans="1:9" ht="35.25">
      <c r="A31" s="154" t="s">
        <v>155</v>
      </c>
      <c r="B31" s="154" t="s">
        <v>161</v>
      </c>
      <c r="C31" s="155">
        <v>42005</v>
      </c>
      <c r="D31" s="156">
        <v>11658</v>
      </c>
      <c r="E31" s="157">
        <v>222</v>
      </c>
      <c r="F31" s="168">
        <v>135</v>
      </c>
      <c r="G31" s="157">
        <v>357</v>
      </c>
      <c r="H31" s="157" t="s">
        <v>133</v>
      </c>
      <c r="I31" s="170">
        <v>42007</v>
      </c>
    </row>
    <row r="32" spans="1:9">
      <c r="A32" s="159" t="s">
        <v>155</v>
      </c>
      <c r="B32" s="159" t="s">
        <v>162</v>
      </c>
      <c r="C32" s="160">
        <v>42005</v>
      </c>
      <c r="D32" s="161">
        <v>11658</v>
      </c>
      <c r="E32" s="162">
        <v>182</v>
      </c>
      <c r="F32" s="168">
        <v>125</v>
      </c>
      <c r="G32" s="162">
        <v>307</v>
      </c>
      <c r="H32" s="162" t="s">
        <v>133</v>
      </c>
      <c r="I32" s="171">
        <v>42007</v>
      </c>
    </row>
    <row r="33" spans="1:9">
      <c r="A33" s="154" t="s">
        <v>155</v>
      </c>
      <c r="B33" s="154" t="s">
        <v>163</v>
      </c>
      <c r="C33" s="155">
        <v>42005</v>
      </c>
      <c r="D33" s="156">
        <v>11658</v>
      </c>
      <c r="E33" s="157">
        <v>197</v>
      </c>
      <c r="F33" s="168">
        <v>115</v>
      </c>
      <c r="G33" s="157">
        <v>312</v>
      </c>
      <c r="H33" s="157" t="s">
        <v>133</v>
      </c>
      <c r="I33" s="170">
        <v>42007</v>
      </c>
    </row>
    <row r="34" spans="1:9">
      <c r="A34" s="159" t="s">
        <v>155</v>
      </c>
      <c r="B34" s="159" t="s">
        <v>164</v>
      </c>
      <c r="C34" s="160">
        <v>42005</v>
      </c>
      <c r="D34" s="161">
        <v>11658</v>
      </c>
      <c r="E34" s="162">
        <v>174</v>
      </c>
      <c r="F34" s="168">
        <v>143</v>
      </c>
      <c r="G34" s="162">
        <v>317</v>
      </c>
      <c r="H34" s="162" t="s">
        <v>133</v>
      </c>
      <c r="I34" s="171">
        <v>42007</v>
      </c>
    </row>
    <row r="35" spans="1:9">
      <c r="A35" s="154" t="s">
        <v>155</v>
      </c>
      <c r="B35" s="154" t="s">
        <v>165</v>
      </c>
      <c r="C35" s="155">
        <v>42005</v>
      </c>
      <c r="D35" s="156">
        <v>11658</v>
      </c>
      <c r="E35" s="157">
        <v>203</v>
      </c>
      <c r="F35" s="168">
        <v>157</v>
      </c>
      <c r="G35" s="157">
        <v>360</v>
      </c>
      <c r="H35" s="157" t="s">
        <v>133</v>
      </c>
      <c r="I35" s="170">
        <v>42007</v>
      </c>
    </row>
    <row r="36" spans="1:9">
      <c r="A36" s="159" t="s">
        <v>155</v>
      </c>
      <c r="B36" s="159" t="s">
        <v>131</v>
      </c>
      <c r="C36" s="160">
        <v>42005</v>
      </c>
      <c r="D36" s="161">
        <v>11658</v>
      </c>
      <c r="E36" s="162">
        <v>142</v>
      </c>
      <c r="F36" s="168">
        <v>111</v>
      </c>
      <c r="G36" s="162">
        <v>253</v>
      </c>
      <c r="H36" s="162" t="s">
        <v>133</v>
      </c>
      <c r="I36" s="171">
        <v>42007</v>
      </c>
    </row>
    <row r="37" spans="1:9">
      <c r="A37" s="154" t="s">
        <v>155</v>
      </c>
      <c r="B37" s="154" t="s">
        <v>166</v>
      </c>
      <c r="C37" s="155">
        <v>42005</v>
      </c>
      <c r="D37" s="156">
        <v>11658</v>
      </c>
      <c r="E37" s="157">
        <v>224</v>
      </c>
      <c r="F37" s="168">
        <v>148</v>
      </c>
      <c r="G37" s="157">
        <v>372</v>
      </c>
      <c r="H37" s="157" t="s">
        <v>133</v>
      </c>
      <c r="I37" s="170">
        <v>42007</v>
      </c>
    </row>
    <row r="38" spans="1:9" ht="24">
      <c r="A38" s="159" t="s">
        <v>155</v>
      </c>
      <c r="B38" s="159" t="s">
        <v>167</v>
      </c>
      <c r="C38" s="160">
        <v>42005</v>
      </c>
      <c r="D38" s="161">
        <v>11658</v>
      </c>
      <c r="E38" s="162">
        <v>159</v>
      </c>
      <c r="F38" s="168">
        <v>115</v>
      </c>
      <c r="G38" s="162">
        <v>274</v>
      </c>
      <c r="H38" s="162" t="s">
        <v>133</v>
      </c>
      <c r="I38" s="171">
        <v>42007</v>
      </c>
    </row>
    <row r="39" spans="1:9">
      <c r="A39" s="154" t="s">
        <v>155</v>
      </c>
      <c r="B39" s="154" t="s">
        <v>168</v>
      </c>
      <c r="C39" s="155">
        <v>42005</v>
      </c>
      <c r="D39" s="156">
        <v>11658</v>
      </c>
      <c r="E39" s="157">
        <v>184</v>
      </c>
      <c r="F39" s="168">
        <v>130</v>
      </c>
      <c r="G39" s="157">
        <v>314</v>
      </c>
      <c r="H39" s="157" t="s">
        <v>133</v>
      </c>
      <c r="I39" s="170">
        <v>42007</v>
      </c>
    </row>
    <row r="40" spans="1:9">
      <c r="A40" s="159" t="s">
        <v>169</v>
      </c>
      <c r="B40" s="159" t="s">
        <v>170</v>
      </c>
      <c r="C40" s="160">
        <v>42005</v>
      </c>
      <c r="D40" s="161">
        <v>11658</v>
      </c>
      <c r="E40" s="162">
        <v>202</v>
      </c>
      <c r="F40" s="168">
        <v>139</v>
      </c>
      <c r="G40" s="162">
        <v>341</v>
      </c>
      <c r="H40" s="162" t="s">
        <v>133</v>
      </c>
      <c r="I40" s="171">
        <v>42008</v>
      </c>
    </row>
    <row r="41" spans="1:9">
      <c r="A41" s="154" t="s">
        <v>169</v>
      </c>
      <c r="B41" s="154" t="s">
        <v>171</v>
      </c>
      <c r="C41" s="155">
        <v>42005</v>
      </c>
      <c r="D41" s="156">
        <v>11658</v>
      </c>
      <c r="E41" s="157">
        <v>213</v>
      </c>
      <c r="F41" s="168">
        <v>121</v>
      </c>
      <c r="G41" s="157">
        <v>334</v>
      </c>
      <c r="H41" s="157" t="s">
        <v>133</v>
      </c>
      <c r="I41" s="170">
        <v>42008</v>
      </c>
    </row>
    <row r="42" spans="1:9">
      <c r="A42" s="159" t="s">
        <v>169</v>
      </c>
      <c r="B42" s="159" t="s">
        <v>172</v>
      </c>
      <c r="C42" s="160">
        <v>42005</v>
      </c>
      <c r="D42" s="161">
        <v>11658</v>
      </c>
      <c r="E42" s="162">
        <v>180</v>
      </c>
      <c r="F42" s="168">
        <v>142</v>
      </c>
      <c r="G42" s="162">
        <v>322</v>
      </c>
      <c r="H42" s="162" t="s">
        <v>133</v>
      </c>
      <c r="I42" s="171">
        <v>42008</v>
      </c>
    </row>
    <row r="43" spans="1:9">
      <c r="A43" s="154" t="s">
        <v>169</v>
      </c>
      <c r="B43" s="154" t="s">
        <v>131</v>
      </c>
      <c r="C43" s="155">
        <v>42005</v>
      </c>
      <c r="D43" s="156">
        <v>11658</v>
      </c>
      <c r="E43" s="157">
        <v>213</v>
      </c>
      <c r="F43" s="168">
        <v>121</v>
      </c>
      <c r="G43" s="157">
        <v>334</v>
      </c>
      <c r="H43" s="157" t="s">
        <v>133</v>
      </c>
      <c r="I43" s="170">
        <v>42008</v>
      </c>
    </row>
    <row r="44" spans="1:9">
      <c r="A44" s="159" t="s">
        <v>169</v>
      </c>
      <c r="B44" s="159" t="s">
        <v>173</v>
      </c>
      <c r="C44" s="160">
        <v>42005</v>
      </c>
      <c r="D44" s="161">
        <v>11658</v>
      </c>
      <c r="E44" s="162">
        <v>208</v>
      </c>
      <c r="F44" s="168">
        <v>143</v>
      </c>
      <c r="G44" s="162">
        <v>351</v>
      </c>
      <c r="H44" s="162" t="s">
        <v>133</v>
      </c>
      <c r="I44" s="171">
        <v>42008</v>
      </c>
    </row>
    <row r="45" spans="1:9">
      <c r="A45" s="154" t="s">
        <v>169</v>
      </c>
      <c r="B45" s="154" t="s">
        <v>174</v>
      </c>
      <c r="C45" s="155">
        <v>42005</v>
      </c>
      <c r="D45" s="156">
        <v>11658</v>
      </c>
      <c r="E45" s="157">
        <v>185</v>
      </c>
      <c r="F45" s="168">
        <v>152</v>
      </c>
      <c r="G45" s="157">
        <v>337</v>
      </c>
      <c r="H45" s="157" t="s">
        <v>133</v>
      </c>
      <c r="I45" s="170">
        <v>42008</v>
      </c>
    </row>
    <row r="46" spans="1:9">
      <c r="A46" s="159" t="s">
        <v>175</v>
      </c>
      <c r="B46" s="159" t="s">
        <v>176</v>
      </c>
      <c r="C46" s="160">
        <v>42005</v>
      </c>
      <c r="D46" s="161">
        <v>11658</v>
      </c>
      <c r="E46" s="162">
        <v>246</v>
      </c>
      <c r="F46" s="168">
        <v>115</v>
      </c>
      <c r="G46" s="162">
        <v>361</v>
      </c>
      <c r="H46" s="162" t="s">
        <v>133</v>
      </c>
      <c r="I46" s="171">
        <v>41648</v>
      </c>
    </row>
    <row r="47" spans="1:9">
      <c r="A47" s="154" t="s">
        <v>175</v>
      </c>
      <c r="B47" s="154" t="s">
        <v>177</v>
      </c>
      <c r="C47" s="155">
        <v>42005</v>
      </c>
      <c r="D47" s="156">
        <v>11658</v>
      </c>
      <c r="E47" s="157">
        <v>125</v>
      </c>
      <c r="F47" s="168">
        <v>90</v>
      </c>
      <c r="G47" s="157">
        <v>215</v>
      </c>
      <c r="H47" s="157" t="s">
        <v>133</v>
      </c>
      <c r="I47" s="170">
        <v>41648</v>
      </c>
    </row>
    <row r="48" spans="1:9">
      <c r="A48" s="159" t="s">
        <v>175</v>
      </c>
      <c r="B48" s="159" t="s">
        <v>131</v>
      </c>
      <c r="C48" s="160">
        <v>42005</v>
      </c>
      <c r="D48" s="161">
        <v>11658</v>
      </c>
      <c r="E48" s="162">
        <v>98</v>
      </c>
      <c r="F48" s="168">
        <v>81</v>
      </c>
      <c r="G48" s="162">
        <v>179</v>
      </c>
      <c r="H48" s="162" t="s">
        <v>133</v>
      </c>
      <c r="I48" s="171">
        <v>41648</v>
      </c>
    </row>
    <row r="49" spans="1:9">
      <c r="A49" s="154" t="s">
        <v>175</v>
      </c>
      <c r="B49" s="154" t="s">
        <v>178</v>
      </c>
      <c r="C49" s="155">
        <v>42005</v>
      </c>
      <c r="D49" s="156">
        <v>11658</v>
      </c>
      <c r="E49" s="157">
        <v>128</v>
      </c>
      <c r="F49" s="168">
        <v>84</v>
      </c>
      <c r="G49" s="157">
        <v>212</v>
      </c>
      <c r="H49" s="157" t="s">
        <v>133</v>
      </c>
      <c r="I49" s="170">
        <v>41648</v>
      </c>
    </row>
    <row r="50" spans="1:9" ht="24">
      <c r="A50" s="159" t="s">
        <v>179</v>
      </c>
      <c r="B50" s="159" t="s">
        <v>180</v>
      </c>
      <c r="C50" s="160">
        <v>42005</v>
      </c>
      <c r="D50" s="161">
        <v>11658</v>
      </c>
      <c r="E50" s="162">
        <v>149</v>
      </c>
      <c r="F50" s="168">
        <v>87</v>
      </c>
      <c r="G50" s="162">
        <v>236</v>
      </c>
      <c r="H50" s="163" t="s">
        <v>130</v>
      </c>
      <c r="I50" s="171">
        <v>40917</v>
      </c>
    </row>
    <row r="51" spans="1:9" ht="24">
      <c r="A51" s="154" t="s">
        <v>179</v>
      </c>
      <c r="B51" s="154" t="s">
        <v>181</v>
      </c>
      <c r="C51" s="155">
        <v>42005</v>
      </c>
      <c r="D51" s="156">
        <v>11658</v>
      </c>
      <c r="E51" s="157">
        <v>146</v>
      </c>
      <c r="F51" s="168">
        <v>109</v>
      </c>
      <c r="G51" s="157">
        <v>255</v>
      </c>
      <c r="H51" s="158" t="s">
        <v>130</v>
      </c>
      <c r="I51" s="170">
        <v>40917</v>
      </c>
    </row>
    <row r="52" spans="1:9" ht="35.25">
      <c r="A52" s="159" t="s">
        <v>179</v>
      </c>
      <c r="B52" s="159" t="s">
        <v>182</v>
      </c>
      <c r="C52" s="160">
        <v>42005</v>
      </c>
      <c r="D52" s="161">
        <v>11658</v>
      </c>
      <c r="E52" s="162">
        <v>176</v>
      </c>
      <c r="F52" s="168">
        <v>109</v>
      </c>
      <c r="G52" s="162">
        <v>285</v>
      </c>
      <c r="H52" s="163" t="s">
        <v>130</v>
      </c>
      <c r="I52" s="171">
        <v>40916</v>
      </c>
    </row>
    <row r="53" spans="1:9">
      <c r="A53" s="154" t="s">
        <v>179</v>
      </c>
      <c r="B53" s="154" t="s">
        <v>183</v>
      </c>
      <c r="C53" s="155">
        <v>42005</v>
      </c>
      <c r="D53" s="156">
        <v>11658</v>
      </c>
      <c r="E53" s="157">
        <v>318</v>
      </c>
      <c r="F53" s="168">
        <v>159</v>
      </c>
      <c r="G53" s="157">
        <v>477</v>
      </c>
      <c r="H53" s="158" t="s">
        <v>130</v>
      </c>
      <c r="I53" s="170">
        <v>42007</v>
      </c>
    </row>
    <row r="54" spans="1:9">
      <c r="A54" s="159" t="s">
        <v>179</v>
      </c>
      <c r="B54" s="159" t="s">
        <v>131</v>
      </c>
      <c r="C54" s="160">
        <v>42005</v>
      </c>
      <c r="D54" s="161">
        <v>11658</v>
      </c>
      <c r="E54" s="162">
        <v>149</v>
      </c>
      <c r="F54" s="168">
        <v>87</v>
      </c>
      <c r="G54" s="162">
        <v>236</v>
      </c>
      <c r="H54" s="163" t="s">
        <v>130</v>
      </c>
      <c r="I54" s="171">
        <v>40917</v>
      </c>
    </row>
    <row r="55" spans="1:9">
      <c r="A55" s="154" t="s">
        <v>184</v>
      </c>
      <c r="B55" s="154" t="s">
        <v>185</v>
      </c>
      <c r="C55" s="155">
        <v>42005</v>
      </c>
      <c r="D55" s="156">
        <v>11658</v>
      </c>
      <c r="E55" s="157">
        <v>272</v>
      </c>
      <c r="F55" s="168">
        <v>124</v>
      </c>
      <c r="G55" s="157">
        <v>396</v>
      </c>
      <c r="H55" s="158" t="s">
        <v>130</v>
      </c>
      <c r="I55" s="170">
        <v>39459</v>
      </c>
    </row>
    <row r="56" spans="1:9">
      <c r="A56" s="159" t="s">
        <v>186</v>
      </c>
      <c r="B56" s="159" t="s">
        <v>187</v>
      </c>
      <c r="C56" s="160">
        <v>42005</v>
      </c>
      <c r="D56" s="161">
        <v>11658</v>
      </c>
      <c r="E56" s="162">
        <v>100</v>
      </c>
      <c r="F56" s="168">
        <v>71</v>
      </c>
      <c r="G56" s="162">
        <v>171</v>
      </c>
      <c r="H56" s="162" t="s">
        <v>133</v>
      </c>
      <c r="I56" s="171">
        <v>41281</v>
      </c>
    </row>
    <row r="57" spans="1:9">
      <c r="A57" s="154" t="s">
        <v>186</v>
      </c>
      <c r="B57" s="154" t="s">
        <v>188</v>
      </c>
      <c r="C57" s="155">
        <v>42005</v>
      </c>
      <c r="D57" s="156">
        <v>11658</v>
      </c>
      <c r="E57" s="157">
        <v>200</v>
      </c>
      <c r="F57" s="168">
        <v>90</v>
      </c>
      <c r="G57" s="157">
        <v>290</v>
      </c>
      <c r="H57" s="157" t="s">
        <v>133</v>
      </c>
      <c r="I57" s="170">
        <v>41275</v>
      </c>
    </row>
    <row r="58" spans="1:9">
      <c r="A58" s="159" t="s">
        <v>186</v>
      </c>
      <c r="B58" s="159" t="s">
        <v>131</v>
      </c>
      <c r="C58" s="160">
        <v>42005</v>
      </c>
      <c r="D58" s="161">
        <v>11658</v>
      </c>
      <c r="E58" s="162">
        <v>73</v>
      </c>
      <c r="F58" s="168">
        <v>71</v>
      </c>
      <c r="G58" s="162">
        <v>144</v>
      </c>
      <c r="H58" s="162" t="s">
        <v>133</v>
      </c>
      <c r="I58" s="171">
        <v>41280</v>
      </c>
    </row>
    <row r="59" spans="1:9">
      <c r="A59" s="154" t="s">
        <v>186</v>
      </c>
      <c r="B59" s="154" t="s">
        <v>189</v>
      </c>
      <c r="C59" s="155">
        <v>42005</v>
      </c>
      <c r="D59" s="156">
        <v>11658</v>
      </c>
      <c r="E59" s="157">
        <v>105</v>
      </c>
      <c r="F59" s="168">
        <v>69</v>
      </c>
      <c r="G59" s="157">
        <v>174</v>
      </c>
      <c r="H59" s="157" t="s">
        <v>133</v>
      </c>
      <c r="I59" s="170">
        <v>41280</v>
      </c>
    </row>
    <row r="60" spans="1:9">
      <c r="A60" s="159" t="s">
        <v>190</v>
      </c>
      <c r="B60" s="159" t="s">
        <v>191</v>
      </c>
      <c r="C60" s="161">
        <v>42461</v>
      </c>
      <c r="D60" s="161">
        <v>41974</v>
      </c>
      <c r="E60" s="162">
        <v>178</v>
      </c>
      <c r="F60" s="168">
        <v>128</v>
      </c>
      <c r="G60" s="162">
        <v>306</v>
      </c>
      <c r="H60" s="162" t="s">
        <v>133</v>
      </c>
      <c r="I60" s="171">
        <v>41648</v>
      </c>
    </row>
    <row r="61" spans="1:9">
      <c r="A61" s="154" t="s">
        <v>190</v>
      </c>
      <c r="B61" s="154" t="s">
        <v>191</v>
      </c>
      <c r="C61" s="156">
        <v>42339</v>
      </c>
      <c r="D61" s="156">
        <v>42095</v>
      </c>
      <c r="E61" s="157">
        <v>287</v>
      </c>
      <c r="F61" s="168">
        <v>139</v>
      </c>
      <c r="G61" s="157">
        <v>426</v>
      </c>
      <c r="H61" s="157" t="s">
        <v>133</v>
      </c>
      <c r="I61" s="170">
        <v>41648</v>
      </c>
    </row>
    <row r="62" spans="1:9">
      <c r="A62" s="159" t="s">
        <v>192</v>
      </c>
      <c r="B62" s="159" t="s">
        <v>193</v>
      </c>
      <c r="C62" s="160">
        <v>42005</v>
      </c>
      <c r="D62" s="161">
        <v>11658</v>
      </c>
      <c r="E62" s="162">
        <v>216</v>
      </c>
      <c r="F62" s="168">
        <v>91</v>
      </c>
      <c r="G62" s="162">
        <v>307</v>
      </c>
      <c r="H62" s="162" t="s">
        <v>133</v>
      </c>
      <c r="I62" s="171">
        <v>41285</v>
      </c>
    </row>
    <row r="63" spans="1:9">
      <c r="A63" s="154" t="s">
        <v>192</v>
      </c>
      <c r="B63" s="154" t="s">
        <v>131</v>
      </c>
      <c r="C63" s="155">
        <v>42005</v>
      </c>
      <c r="D63" s="156">
        <v>11658</v>
      </c>
      <c r="E63" s="157">
        <v>216</v>
      </c>
      <c r="F63" s="168">
        <v>91</v>
      </c>
      <c r="G63" s="157">
        <v>307</v>
      </c>
      <c r="H63" s="157" t="s">
        <v>133</v>
      </c>
      <c r="I63" s="170">
        <v>41285</v>
      </c>
    </row>
    <row r="64" spans="1:9">
      <c r="A64" s="159" t="s">
        <v>194</v>
      </c>
      <c r="B64" s="159" t="s">
        <v>195</v>
      </c>
      <c r="C64" s="160">
        <v>42005</v>
      </c>
      <c r="D64" s="161">
        <v>11658</v>
      </c>
      <c r="E64" s="162">
        <v>183</v>
      </c>
      <c r="F64" s="168">
        <v>101</v>
      </c>
      <c r="G64" s="162">
        <v>284</v>
      </c>
      <c r="H64" s="162" t="s">
        <v>133</v>
      </c>
      <c r="I64" s="171">
        <v>42008</v>
      </c>
    </row>
    <row r="65" spans="1:9">
      <c r="A65" s="154" t="s">
        <v>194</v>
      </c>
      <c r="B65" s="154" t="s">
        <v>196</v>
      </c>
      <c r="C65" s="155">
        <v>42005</v>
      </c>
      <c r="D65" s="156">
        <v>11658</v>
      </c>
      <c r="E65" s="157">
        <v>124</v>
      </c>
      <c r="F65" s="168">
        <v>88</v>
      </c>
      <c r="G65" s="157">
        <v>212</v>
      </c>
      <c r="H65" s="157" t="s">
        <v>133</v>
      </c>
      <c r="I65" s="170">
        <v>42008</v>
      </c>
    </row>
    <row r="66" spans="1:9">
      <c r="A66" s="159" t="s">
        <v>194</v>
      </c>
      <c r="B66" s="159" t="s">
        <v>197</v>
      </c>
      <c r="C66" s="160">
        <v>42005</v>
      </c>
      <c r="D66" s="161">
        <v>11658</v>
      </c>
      <c r="E66" s="162">
        <v>167</v>
      </c>
      <c r="F66" s="168">
        <v>131</v>
      </c>
      <c r="G66" s="162">
        <v>298</v>
      </c>
      <c r="H66" s="162" t="s">
        <v>133</v>
      </c>
      <c r="I66" s="171">
        <v>42008</v>
      </c>
    </row>
    <row r="67" spans="1:9">
      <c r="A67" s="154" t="s">
        <v>194</v>
      </c>
      <c r="B67" s="154" t="s">
        <v>198</v>
      </c>
      <c r="C67" s="155">
        <v>42005</v>
      </c>
      <c r="D67" s="156">
        <v>11658</v>
      </c>
      <c r="E67" s="157">
        <v>167</v>
      </c>
      <c r="F67" s="168">
        <v>131</v>
      </c>
      <c r="G67" s="157">
        <v>298</v>
      </c>
      <c r="H67" s="157" t="s">
        <v>133</v>
      </c>
      <c r="I67" s="170">
        <v>42008</v>
      </c>
    </row>
    <row r="68" spans="1:9" ht="24">
      <c r="A68" s="159" t="s">
        <v>194</v>
      </c>
      <c r="B68" s="159" t="s">
        <v>199</v>
      </c>
      <c r="C68" s="160">
        <v>42005</v>
      </c>
      <c r="D68" s="161">
        <v>11658</v>
      </c>
      <c r="E68" s="162">
        <v>110</v>
      </c>
      <c r="F68" s="168">
        <v>77</v>
      </c>
      <c r="G68" s="162">
        <v>187</v>
      </c>
      <c r="H68" s="162" t="s">
        <v>133</v>
      </c>
      <c r="I68" s="171">
        <v>42008</v>
      </c>
    </row>
    <row r="69" spans="1:9">
      <c r="A69" s="154" t="s">
        <v>194</v>
      </c>
      <c r="B69" s="154" t="s">
        <v>200</v>
      </c>
      <c r="C69" s="155">
        <v>42005</v>
      </c>
      <c r="D69" s="156">
        <v>11658</v>
      </c>
      <c r="E69" s="157">
        <v>135</v>
      </c>
      <c r="F69" s="168">
        <v>73</v>
      </c>
      <c r="G69" s="157">
        <v>208</v>
      </c>
      <c r="H69" s="157" t="s">
        <v>133</v>
      </c>
      <c r="I69" s="170">
        <v>42008</v>
      </c>
    </row>
    <row r="70" spans="1:9">
      <c r="A70" s="159" t="s">
        <v>194</v>
      </c>
      <c r="B70" s="159" t="s">
        <v>131</v>
      </c>
      <c r="C70" s="160">
        <v>42005</v>
      </c>
      <c r="D70" s="161">
        <v>11658</v>
      </c>
      <c r="E70" s="162">
        <v>78</v>
      </c>
      <c r="F70" s="168">
        <v>68</v>
      </c>
      <c r="G70" s="162">
        <v>146</v>
      </c>
      <c r="H70" s="162" t="s">
        <v>133</v>
      </c>
      <c r="I70" s="171">
        <v>42008</v>
      </c>
    </row>
    <row r="71" spans="1:9" ht="24">
      <c r="A71" s="154" t="s">
        <v>194</v>
      </c>
      <c r="B71" s="154" t="s">
        <v>201</v>
      </c>
      <c r="C71" s="155">
        <v>42005</v>
      </c>
      <c r="D71" s="156">
        <v>11658</v>
      </c>
      <c r="E71" s="157">
        <v>107</v>
      </c>
      <c r="F71" s="168">
        <v>78</v>
      </c>
      <c r="G71" s="157">
        <v>185</v>
      </c>
      <c r="H71" s="157" t="s">
        <v>133</v>
      </c>
      <c r="I71" s="170">
        <v>42008</v>
      </c>
    </row>
    <row r="72" spans="1:9">
      <c r="A72" s="159" t="s">
        <v>194</v>
      </c>
      <c r="B72" s="159" t="s">
        <v>202</v>
      </c>
      <c r="C72" s="160">
        <v>42005</v>
      </c>
      <c r="D72" s="161">
        <v>11658</v>
      </c>
      <c r="E72" s="162">
        <v>167</v>
      </c>
      <c r="F72" s="168">
        <v>131</v>
      </c>
      <c r="G72" s="162">
        <v>298</v>
      </c>
      <c r="H72" s="162" t="s">
        <v>133</v>
      </c>
      <c r="I72" s="171">
        <v>42008</v>
      </c>
    </row>
    <row r="73" spans="1:9">
      <c r="A73" s="154" t="s">
        <v>203</v>
      </c>
      <c r="B73" s="154" t="s">
        <v>204</v>
      </c>
      <c r="C73" s="155">
        <v>42005</v>
      </c>
      <c r="D73" s="156">
        <v>11658</v>
      </c>
      <c r="E73" s="157">
        <v>127</v>
      </c>
      <c r="F73" s="168">
        <v>82</v>
      </c>
      <c r="G73" s="157">
        <v>209</v>
      </c>
      <c r="H73" s="157" t="s">
        <v>133</v>
      </c>
      <c r="I73" s="170">
        <v>40555</v>
      </c>
    </row>
    <row r="74" spans="1:9">
      <c r="A74" s="159" t="s">
        <v>203</v>
      </c>
      <c r="B74" s="159" t="s">
        <v>205</v>
      </c>
      <c r="C74" s="160">
        <v>42005</v>
      </c>
      <c r="D74" s="161">
        <v>11658</v>
      </c>
      <c r="E74" s="162">
        <v>137</v>
      </c>
      <c r="F74" s="168">
        <v>97</v>
      </c>
      <c r="G74" s="162">
        <v>234</v>
      </c>
      <c r="H74" s="162" t="s">
        <v>133</v>
      </c>
      <c r="I74" s="171">
        <v>39818</v>
      </c>
    </row>
    <row r="75" spans="1:9">
      <c r="A75" s="154" t="s">
        <v>203</v>
      </c>
      <c r="B75" s="154" t="s">
        <v>131</v>
      </c>
      <c r="C75" s="155">
        <v>42005</v>
      </c>
      <c r="D75" s="156">
        <v>11658</v>
      </c>
      <c r="E75" s="157">
        <v>127</v>
      </c>
      <c r="F75" s="168">
        <v>82</v>
      </c>
      <c r="G75" s="157">
        <v>209</v>
      </c>
      <c r="H75" s="157" t="s">
        <v>133</v>
      </c>
      <c r="I75" s="170">
        <v>40555</v>
      </c>
    </row>
    <row r="76" spans="1:9">
      <c r="A76" s="159" t="s">
        <v>203</v>
      </c>
      <c r="B76" s="159" t="s">
        <v>206</v>
      </c>
      <c r="C76" s="160">
        <v>42005</v>
      </c>
      <c r="D76" s="161">
        <v>11658</v>
      </c>
      <c r="E76" s="162">
        <v>146</v>
      </c>
      <c r="F76" s="168">
        <v>98</v>
      </c>
      <c r="G76" s="162">
        <v>244</v>
      </c>
      <c r="H76" s="162" t="s">
        <v>133</v>
      </c>
      <c r="I76" s="171">
        <v>39819</v>
      </c>
    </row>
    <row r="77" spans="1:9">
      <c r="A77" s="154" t="s">
        <v>207</v>
      </c>
      <c r="B77" s="154" t="s">
        <v>208</v>
      </c>
      <c r="C77" s="155">
        <v>42005</v>
      </c>
      <c r="D77" s="156">
        <v>11658</v>
      </c>
      <c r="E77" s="157">
        <v>128</v>
      </c>
      <c r="F77" s="168">
        <v>81</v>
      </c>
      <c r="G77" s="157">
        <v>209</v>
      </c>
      <c r="H77" s="157" t="s">
        <v>133</v>
      </c>
      <c r="I77" s="170">
        <v>42008</v>
      </c>
    </row>
    <row r="78" spans="1:9">
      <c r="A78" s="159" t="s">
        <v>207</v>
      </c>
      <c r="B78" s="159" t="s">
        <v>131</v>
      </c>
      <c r="C78" s="160">
        <v>42005</v>
      </c>
      <c r="D78" s="161">
        <v>11658</v>
      </c>
      <c r="E78" s="162">
        <v>80</v>
      </c>
      <c r="F78" s="168">
        <v>67</v>
      </c>
      <c r="G78" s="162">
        <v>147</v>
      </c>
      <c r="H78" s="162" t="s">
        <v>133</v>
      </c>
      <c r="I78" s="171">
        <v>39452</v>
      </c>
    </row>
    <row r="79" spans="1:9">
      <c r="A79" s="154" t="s">
        <v>209</v>
      </c>
      <c r="B79" s="154" t="s">
        <v>210</v>
      </c>
      <c r="C79" s="155">
        <v>42008</v>
      </c>
      <c r="D79" s="156">
        <v>11263</v>
      </c>
      <c r="E79" s="157">
        <v>402</v>
      </c>
      <c r="F79" s="168">
        <v>174</v>
      </c>
      <c r="G79" s="157">
        <v>576</v>
      </c>
      <c r="H79" s="157" t="s">
        <v>133</v>
      </c>
      <c r="I79" s="170">
        <v>42005</v>
      </c>
    </row>
    <row r="80" spans="1:9">
      <c r="A80" s="159" t="s">
        <v>209</v>
      </c>
      <c r="B80" s="159" t="s">
        <v>210</v>
      </c>
      <c r="C80" s="160">
        <v>42016</v>
      </c>
      <c r="D80" s="161">
        <v>11383</v>
      </c>
      <c r="E80" s="162">
        <v>315</v>
      </c>
      <c r="F80" s="168">
        <v>166</v>
      </c>
      <c r="G80" s="162">
        <v>481</v>
      </c>
      <c r="H80" s="162" t="s">
        <v>133</v>
      </c>
      <c r="I80" s="171">
        <v>42005</v>
      </c>
    </row>
    <row r="81" spans="1:9">
      <c r="A81" s="154" t="s">
        <v>211</v>
      </c>
      <c r="B81" s="154" t="s">
        <v>212</v>
      </c>
      <c r="C81" s="155">
        <v>42005</v>
      </c>
      <c r="D81" s="156">
        <v>11658</v>
      </c>
      <c r="E81" s="157">
        <v>280</v>
      </c>
      <c r="F81" s="168">
        <v>112</v>
      </c>
      <c r="G81" s="157">
        <v>392</v>
      </c>
      <c r="H81" s="157" t="s">
        <v>133</v>
      </c>
      <c r="I81" s="170">
        <v>40190</v>
      </c>
    </row>
    <row r="82" spans="1:9" ht="24">
      <c r="A82" s="159" t="s">
        <v>213</v>
      </c>
      <c r="B82" s="159" t="s">
        <v>214</v>
      </c>
      <c r="C82" s="160">
        <v>42005</v>
      </c>
      <c r="D82" s="161">
        <v>11658</v>
      </c>
      <c r="E82" s="162">
        <v>85</v>
      </c>
      <c r="F82" s="168">
        <v>49</v>
      </c>
      <c r="G82" s="162">
        <v>134</v>
      </c>
      <c r="H82" s="162" t="s">
        <v>133</v>
      </c>
      <c r="I82" s="171">
        <v>40917</v>
      </c>
    </row>
    <row r="83" spans="1:9">
      <c r="A83" s="154" t="s">
        <v>213</v>
      </c>
      <c r="B83" s="154" t="s">
        <v>215</v>
      </c>
      <c r="C83" s="155">
        <v>42005</v>
      </c>
      <c r="D83" s="156">
        <v>11658</v>
      </c>
      <c r="E83" s="157">
        <v>120</v>
      </c>
      <c r="F83" s="168">
        <v>75</v>
      </c>
      <c r="G83" s="157">
        <v>195</v>
      </c>
      <c r="H83" s="157" t="s">
        <v>133</v>
      </c>
      <c r="I83" s="170">
        <v>41648</v>
      </c>
    </row>
    <row r="84" spans="1:9">
      <c r="A84" s="159" t="s">
        <v>213</v>
      </c>
      <c r="B84" s="159" t="s">
        <v>131</v>
      </c>
      <c r="C84" s="160">
        <v>42005</v>
      </c>
      <c r="D84" s="161">
        <v>11658</v>
      </c>
      <c r="E84" s="162">
        <v>64</v>
      </c>
      <c r="F84" s="168">
        <v>47</v>
      </c>
      <c r="G84" s="162">
        <v>111</v>
      </c>
      <c r="H84" s="162" t="s">
        <v>133</v>
      </c>
      <c r="I84" s="171">
        <v>40917</v>
      </c>
    </row>
    <row r="85" spans="1:9">
      <c r="A85" s="154" t="s">
        <v>213</v>
      </c>
      <c r="B85" s="154" t="s">
        <v>216</v>
      </c>
      <c r="C85" s="155">
        <v>42005</v>
      </c>
      <c r="D85" s="156">
        <v>11658</v>
      </c>
      <c r="E85" s="157">
        <v>130</v>
      </c>
      <c r="F85" s="168">
        <v>75</v>
      </c>
      <c r="G85" s="157">
        <v>205</v>
      </c>
      <c r="H85" s="157" t="s">
        <v>133</v>
      </c>
      <c r="I85" s="170">
        <v>41649</v>
      </c>
    </row>
    <row r="86" spans="1:9">
      <c r="A86" s="159" t="s">
        <v>217</v>
      </c>
      <c r="B86" s="159" t="s">
        <v>131</v>
      </c>
      <c r="C86" s="160">
        <v>42005</v>
      </c>
      <c r="D86" s="161">
        <v>11658</v>
      </c>
      <c r="E86" s="162">
        <v>115</v>
      </c>
      <c r="F86" s="168">
        <v>65</v>
      </c>
      <c r="G86" s="162">
        <v>180</v>
      </c>
      <c r="H86" s="162" t="s">
        <v>133</v>
      </c>
      <c r="I86" s="171">
        <v>42008</v>
      </c>
    </row>
    <row r="87" spans="1:9">
      <c r="A87" s="154" t="s">
        <v>217</v>
      </c>
      <c r="B87" s="154" t="s">
        <v>218</v>
      </c>
      <c r="C87" s="155">
        <v>42005</v>
      </c>
      <c r="D87" s="156">
        <v>11658</v>
      </c>
      <c r="E87" s="157">
        <v>115</v>
      </c>
      <c r="F87" s="168">
        <v>65</v>
      </c>
      <c r="G87" s="157">
        <v>180</v>
      </c>
      <c r="H87" s="157" t="s">
        <v>133</v>
      </c>
      <c r="I87" s="170">
        <v>42008</v>
      </c>
    </row>
    <row r="88" spans="1:9">
      <c r="A88" s="159" t="s">
        <v>219</v>
      </c>
      <c r="B88" s="159" t="s">
        <v>220</v>
      </c>
      <c r="C88" s="160">
        <v>42005</v>
      </c>
      <c r="D88" s="161">
        <v>11658</v>
      </c>
      <c r="E88" s="162">
        <v>124</v>
      </c>
      <c r="F88" s="168">
        <v>72</v>
      </c>
      <c r="G88" s="162">
        <v>196</v>
      </c>
      <c r="H88" s="162" t="s">
        <v>133</v>
      </c>
      <c r="I88" s="171">
        <v>42008</v>
      </c>
    </row>
    <row r="89" spans="1:9">
      <c r="A89" s="154" t="s">
        <v>219</v>
      </c>
      <c r="B89" s="154" t="s">
        <v>221</v>
      </c>
      <c r="C89" s="155">
        <v>42008</v>
      </c>
      <c r="D89" s="156">
        <v>11505</v>
      </c>
      <c r="E89" s="157">
        <v>175</v>
      </c>
      <c r="F89" s="168">
        <v>85</v>
      </c>
      <c r="G89" s="157">
        <v>260</v>
      </c>
      <c r="H89" s="157" t="s">
        <v>133</v>
      </c>
      <c r="I89" s="170">
        <v>42008</v>
      </c>
    </row>
    <row r="90" spans="1:9">
      <c r="A90" s="159" t="s">
        <v>219</v>
      </c>
      <c r="B90" s="159" t="s">
        <v>221</v>
      </c>
      <c r="C90" s="160">
        <v>42012</v>
      </c>
      <c r="D90" s="161">
        <v>11383</v>
      </c>
      <c r="E90" s="162">
        <v>130</v>
      </c>
      <c r="F90" s="168">
        <v>80</v>
      </c>
      <c r="G90" s="162">
        <v>210</v>
      </c>
      <c r="H90" s="162" t="s">
        <v>133</v>
      </c>
      <c r="I90" s="171">
        <v>42008</v>
      </c>
    </row>
    <row r="91" spans="1:9">
      <c r="A91" s="154" t="s">
        <v>219</v>
      </c>
      <c r="B91" s="154" t="s">
        <v>222</v>
      </c>
      <c r="C91" s="155">
        <v>42005</v>
      </c>
      <c r="D91" s="156">
        <v>11658</v>
      </c>
      <c r="E91" s="157">
        <v>170</v>
      </c>
      <c r="F91" s="168">
        <v>91</v>
      </c>
      <c r="G91" s="157">
        <v>261</v>
      </c>
      <c r="H91" s="157" t="s">
        <v>133</v>
      </c>
      <c r="I91" s="170">
        <v>42008</v>
      </c>
    </row>
    <row r="92" spans="1:9">
      <c r="A92" s="159" t="s">
        <v>219</v>
      </c>
      <c r="B92" s="159" t="s">
        <v>131</v>
      </c>
      <c r="C92" s="160">
        <v>42005</v>
      </c>
      <c r="D92" s="161">
        <v>11658</v>
      </c>
      <c r="E92" s="162">
        <v>138</v>
      </c>
      <c r="F92" s="168">
        <v>75</v>
      </c>
      <c r="G92" s="162">
        <v>213</v>
      </c>
      <c r="H92" s="162" t="s">
        <v>133</v>
      </c>
      <c r="I92" s="171">
        <v>42007</v>
      </c>
    </row>
    <row r="93" spans="1:9" ht="24">
      <c r="A93" s="154" t="s">
        <v>219</v>
      </c>
      <c r="B93" s="154" t="s">
        <v>223</v>
      </c>
      <c r="C93" s="155">
        <v>42005</v>
      </c>
      <c r="D93" s="156">
        <v>11658</v>
      </c>
      <c r="E93" s="157">
        <v>96</v>
      </c>
      <c r="F93" s="168">
        <v>69</v>
      </c>
      <c r="G93" s="157">
        <v>165</v>
      </c>
      <c r="H93" s="157" t="s">
        <v>133</v>
      </c>
      <c r="I93" s="170">
        <v>42008</v>
      </c>
    </row>
    <row r="94" spans="1:9">
      <c r="A94" s="159" t="s">
        <v>224</v>
      </c>
      <c r="B94" s="159" t="s">
        <v>225</v>
      </c>
      <c r="C94" s="160">
        <v>42005</v>
      </c>
      <c r="D94" s="161">
        <v>11658</v>
      </c>
      <c r="E94" s="162">
        <v>135</v>
      </c>
      <c r="F94" s="168">
        <v>80</v>
      </c>
      <c r="G94" s="162">
        <v>215</v>
      </c>
      <c r="H94" s="162" t="s">
        <v>133</v>
      </c>
      <c r="I94" s="171">
        <v>42008</v>
      </c>
    </row>
    <row r="95" spans="1:9" ht="24">
      <c r="A95" s="154" t="s">
        <v>224</v>
      </c>
      <c r="B95" s="154" t="s">
        <v>226</v>
      </c>
      <c r="C95" s="155">
        <v>42005</v>
      </c>
      <c r="D95" s="156">
        <v>11658</v>
      </c>
      <c r="E95" s="157">
        <v>123</v>
      </c>
      <c r="F95" s="168">
        <v>71</v>
      </c>
      <c r="G95" s="157">
        <v>194</v>
      </c>
      <c r="H95" s="157" t="s">
        <v>133</v>
      </c>
      <c r="I95" s="170">
        <v>42008</v>
      </c>
    </row>
    <row r="96" spans="1:9">
      <c r="A96" s="159" t="s">
        <v>224</v>
      </c>
      <c r="B96" s="159" t="s">
        <v>227</v>
      </c>
      <c r="C96" s="160">
        <v>42005</v>
      </c>
      <c r="D96" s="161">
        <v>11658</v>
      </c>
      <c r="E96" s="162">
        <v>252</v>
      </c>
      <c r="F96" s="168">
        <v>141</v>
      </c>
      <c r="G96" s="162">
        <v>393</v>
      </c>
      <c r="H96" s="162" t="s">
        <v>133</v>
      </c>
      <c r="I96" s="171">
        <v>41651</v>
      </c>
    </row>
    <row r="97" spans="1:9">
      <c r="A97" s="154" t="s">
        <v>224</v>
      </c>
      <c r="B97" s="154" t="s">
        <v>228</v>
      </c>
      <c r="C97" s="155">
        <v>42005</v>
      </c>
      <c r="D97" s="156">
        <v>11658</v>
      </c>
      <c r="E97" s="157">
        <v>210</v>
      </c>
      <c r="F97" s="168">
        <v>114</v>
      </c>
      <c r="G97" s="157">
        <v>324</v>
      </c>
      <c r="H97" s="157" t="s">
        <v>133</v>
      </c>
      <c r="I97" s="170">
        <v>41280</v>
      </c>
    </row>
    <row r="98" spans="1:9" ht="24">
      <c r="A98" s="159" t="s">
        <v>224</v>
      </c>
      <c r="B98" s="159" t="s">
        <v>229</v>
      </c>
      <c r="C98" s="160">
        <v>42005</v>
      </c>
      <c r="D98" s="161">
        <v>11658</v>
      </c>
      <c r="E98" s="162">
        <v>98</v>
      </c>
      <c r="F98" s="168">
        <v>51</v>
      </c>
      <c r="G98" s="162">
        <v>149</v>
      </c>
      <c r="H98" s="162" t="s">
        <v>133</v>
      </c>
      <c r="I98" s="171">
        <v>42008</v>
      </c>
    </row>
    <row r="99" spans="1:9">
      <c r="A99" s="154" t="s">
        <v>224</v>
      </c>
      <c r="B99" s="154" t="s">
        <v>230</v>
      </c>
      <c r="C99" s="155">
        <v>42005</v>
      </c>
      <c r="D99" s="156">
        <v>11658</v>
      </c>
      <c r="E99" s="157">
        <v>194</v>
      </c>
      <c r="F99" s="168">
        <v>131</v>
      </c>
      <c r="G99" s="157">
        <v>325</v>
      </c>
      <c r="H99" s="157" t="s">
        <v>133</v>
      </c>
      <c r="I99" s="170">
        <v>40913</v>
      </c>
    </row>
    <row r="100" spans="1:9">
      <c r="A100" s="159" t="s">
        <v>224</v>
      </c>
      <c r="B100" s="159" t="s">
        <v>231</v>
      </c>
      <c r="C100" s="160">
        <v>42005</v>
      </c>
      <c r="D100" s="161">
        <v>11658</v>
      </c>
      <c r="E100" s="162">
        <v>155</v>
      </c>
      <c r="F100" s="168">
        <v>88</v>
      </c>
      <c r="G100" s="162">
        <v>243</v>
      </c>
      <c r="H100" s="162" t="s">
        <v>133</v>
      </c>
      <c r="I100" s="171">
        <v>40181</v>
      </c>
    </row>
    <row r="101" spans="1:9">
      <c r="A101" s="154" t="s">
        <v>224</v>
      </c>
      <c r="B101" s="154" t="s">
        <v>232</v>
      </c>
      <c r="C101" s="155">
        <v>42005</v>
      </c>
      <c r="D101" s="156">
        <v>11658</v>
      </c>
      <c r="E101" s="157">
        <v>199</v>
      </c>
      <c r="F101" s="168">
        <v>95</v>
      </c>
      <c r="G101" s="157">
        <v>294</v>
      </c>
      <c r="H101" s="157" t="s">
        <v>133</v>
      </c>
      <c r="I101" s="170">
        <v>40189</v>
      </c>
    </row>
    <row r="102" spans="1:9">
      <c r="A102" s="159" t="s">
        <v>224</v>
      </c>
      <c r="B102" s="159" t="s">
        <v>131</v>
      </c>
      <c r="C102" s="160">
        <v>42005</v>
      </c>
      <c r="D102" s="161">
        <v>11658</v>
      </c>
      <c r="E102" s="162">
        <v>177</v>
      </c>
      <c r="F102" s="168">
        <v>130</v>
      </c>
      <c r="G102" s="162">
        <v>307</v>
      </c>
      <c r="H102" s="162" t="s">
        <v>133</v>
      </c>
      <c r="I102" s="171">
        <v>40913</v>
      </c>
    </row>
    <row r="103" spans="1:9">
      <c r="A103" s="154" t="s">
        <v>224</v>
      </c>
      <c r="B103" s="154" t="s">
        <v>233</v>
      </c>
      <c r="C103" s="155">
        <v>42005</v>
      </c>
      <c r="D103" s="156">
        <v>11658</v>
      </c>
      <c r="E103" s="157">
        <v>140</v>
      </c>
      <c r="F103" s="168">
        <v>70</v>
      </c>
      <c r="G103" s="157">
        <v>210</v>
      </c>
      <c r="H103" s="157" t="s">
        <v>133</v>
      </c>
      <c r="I103" s="170">
        <v>42008</v>
      </c>
    </row>
    <row r="104" spans="1:9">
      <c r="A104" s="159" t="s">
        <v>224</v>
      </c>
      <c r="B104" s="159" t="s">
        <v>234</v>
      </c>
      <c r="C104" s="160">
        <v>42005</v>
      </c>
      <c r="D104" s="161">
        <v>11658</v>
      </c>
      <c r="E104" s="162">
        <v>114</v>
      </c>
      <c r="F104" s="168">
        <v>60</v>
      </c>
      <c r="G104" s="162">
        <v>174</v>
      </c>
      <c r="H104" s="162" t="s">
        <v>133</v>
      </c>
      <c r="I104" s="171">
        <v>42008</v>
      </c>
    </row>
    <row r="105" spans="1:9" ht="24">
      <c r="A105" s="154" t="s">
        <v>224</v>
      </c>
      <c r="B105" s="154" t="s">
        <v>235</v>
      </c>
      <c r="C105" s="155">
        <v>42005</v>
      </c>
      <c r="D105" s="156">
        <v>11658</v>
      </c>
      <c r="E105" s="157">
        <v>199</v>
      </c>
      <c r="F105" s="168">
        <v>93</v>
      </c>
      <c r="G105" s="157">
        <v>292</v>
      </c>
      <c r="H105" s="157" t="s">
        <v>133</v>
      </c>
      <c r="I105" s="170">
        <v>40189</v>
      </c>
    </row>
    <row r="106" spans="1:9" ht="24">
      <c r="A106" s="159" t="s">
        <v>224</v>
      </c>
      <c r="B106" s="159" t="s">
        <v>236</v>
      </c>
      <c r="C106" s="160">
        <v>42005</v>
      </c>
      <c r="D106" s="161">
        <v>11658</v>
      </c>
      <c r="E106" s="162">
        <v>361</v>
      </c>
      <c r="F106" s="168">
        <v>157</v>
      </c>
      <c r="G106" s="162">
        <v>518</v>
      </c>
      <c r="H106" s="163" t="s">
        <v>130</v>
      </c>
      <c r="I106" s="171">
        <v>41286</v>
      </c>
    </row>
    <row r="107" spans="1:9" ht="24">
      <c r="A107" s="154" t="s">
        <v>224</v>
      </c>
      <c r="B107" s="154" t="s">
        <v>237</v>
      </c>
      <c r="C107" s="155">
        <v>42005</v>
      </c>
      <c r="D107" s="156">
        <v>11658</v>
      </c>
      <c r="E107" s="157">
        <v>201</v>
      </c>
      <c r="F107" s="168">
        <v>121</v>
      </c>
      <c r="G107" s="157">
        <v>322</v>
      </c>
      <c r="H107" s="157" t="s">
        <v>133</v>
      </c>
      <c r="I107" s="170">
        <v>41286</v>
      </c>
    </row>
    <row r="108" spans="1:9">
      <c r="A108" s="159" t="s">
        <v>224</v>
      </c>
      <c r="B108" s="159" t="s">
        <v>238</v>
      </c>
      <c r="C108" s="160">
        <v>42005</v>
      </c>
      <c r="D108" s="161">
        <v>11658</v>
      </c>
      <c r="E108" s="162">
        <v>282</v>
      </c>
      <c r="F108" s="168">
        <v>113</v>
      </c>
      <c r="G108" s="162">
        <v>395</v>
      </c>
      <c r="H108" s="163" t="s">
        <v>130</v>
      </c>
      <c r="I108" s="171">
        <v>42008</v>
      </c>
    </row>
    <row r="109" spans="1:9" ht="24">
      <c r="A109" s="154" t="s">
        <v>239</v>
      </c>
      <c r="B109" s="154" t="s">
        <v>240</v>
      </c>
      <c r="C109" s="155">
        <v>42005</v>
      </c>
      <c r="D109" s="156">
        <v>11658</v>
      </c>
      <c r="E109" s="157">
        <v>193</v>
      </c>
      <c r="F109" s="168">
        <v>97</v>
      </c>
      <c r="G109" s="157">
        <v>290</v>
      </c>
      <c r="H109" s="157" t="s">
        <v>133</v>
      </c>
      <c r="I109" s="170">
        <v>40183</v>
      </c>
    </row>
    <row r="110" spans="1:9">
      <c r="A110" s="159" t="s">
        <v>239</v>
      </c>
      <c r="B110" s="159" t="s">
        <v>241</v>
      </c>
      <c r="C110" s="160">
        <v>42005</v>
      </c>
      <c r="D110" s="161">
        <v>11658</v>
      </c>
      <c r="E110" s="162">
        <v>245</v>
      </c>
      <c r="F110" s="168">
        <v>106</v>
      </c>
      <c r="G110" s="162">
        <v>351</v>
      </c>
      <c r="H110" s="162" t="s">
        <v>133</v>
      </c>
      <c r="I110" s="171">
        <v>41642</v>
      </c>
    </row>
    <row r="111" spans="1:9">
      <c r="A111" s="154" t="s">
        <v>239</v>
      </c>
      <c r="B111" s="154" t="s">
        <v>131</v>
      </c>
      <c r="C111" s="155">
        <v>42005</v>
      </c>
      <c r="D111" s="156">
        <v>11658</v>
      </c>
      <c r="E111" s="157">
        <v>75</v>
      </c>
      <c r="F111" s="168">
        <v>48</v>
      </c>
      <c r="G111" s="157">
        <v>123</v>
      </c>
      <c r="H111" s="157" t="s">
        <v>133</v>
      </c>
      <c r="I111" s="170">
        <v>36528</v>
      </c>
    </row>
    <row r="112" spans="1:9">
      <c r="A112" s="159" t="s">
        <v>242</v>
      </c>
      <c r="B112" s="159" t="s">
        <v>243</v>
      </c>
      <c r="C112" s="160">
        <v>42005</v>
      </c>
      <c r="D112" s="161">
        <v>11658</v>
      </c>
      <c r="E112" s="162">
        <v>72</v>
      </c>
      <c r="F112" s="168">
        <v>60</v>
      </c>
      <c r="G112" s="162">
        <v>132</v>
      </c>
      <c r="H112" s="162" t="s">
        <v>133</v>
      </c>
      <c r="I112" s="171">
        <v>39449</v>
      </c>
    </row>
    <row r="113" spans="1:9">
      <c r="A113" s="154" t="s">
        <v>242</v>
      </c>
      <c r="B113" s="154" t="s">
        <v>131</v>
      </c>
      <c r="C113" s="155">
        <v>42005</v>
      </c>
      <c r="D113" s="156">
        <v>11658</v>
      </c>
      <c r="E113" s="157">
        <v>82</v>
      </c>
      <c r="F113" s="168">
        <v>69</v>
      </c>
      <c r="G113" s="157">
        <v>151</v>
      </c>
      <c r="H113" s="157" t="s">
        <v>133</v>
      </c>
      <c r="I113" s="170">
        <v>39449</v>
      </c>
    </row>
    <row r="114" spans="1:9">
      <c r="A114" s="159" t="s">
        <v>242</v>
      </c>
      <c r="B114" s="159" t="s">
        <v>244</v>
      </c>
      <c r="C114" s="160">
        <v>42005</v>
      </c>
      <c r="D114" s="161">
        <v>11658</v>
      </c>
      <c r="E114" s="162">
        <v>167</v>
      </c>
      <c r="F114" s="168">
        <v>60</v>
      </c>
      <c r="G114" s="162">
        <v>227</v>
      </c>
      <c r="H114" s="162" t="s">
        <v>133</v>
      </c>
      <c r="I114" s="171">
        <v>39452</v>
      </c>
    </row>
    <row r="115" spans="1:9">
      <c r="A115" s="154" t="s">
        <v>242</v>
      </c>
      <c r="B115" s="154" t="s">
        <v>245</v>
      </c>
      <c r="C115" s="155">
        <v>42005</v>
      </c>
      <c r="D115" s="156">
        <v>11658</v>
      </c>
      <c r="E115" s="157">
        <v>173</v>
      </c>
      <c r="F115" s="168">
        <v>98</v>
      </c>
      <c r="G115" s="157">
        <v>271</v>
      </c>
      <c r="H115" s="157" t="s">
        <v>133</v>
      </c>
      <c r="I115" s="170">
        <v>40546</v>
      </c>
    </row>
    <row r="116" spans="1:9">
      <c r="A116" s="159" t="s">
        <v>242</v>
      </c>
      <c r="B116" s="159" t="s">
        <v>246</v>
      </c>
      <c r="C116" s="160">
        <v>42005</v>
      </c>
      <c r="D116" s="161">
        <v>11658</v>
      </c>
      <c r="E116" s="162">
        <v>97</v>
      </c>
      <c r="F116" s="168">
        <v>58</v>
      </c>
      <c r="G116" s="162">
        <v>155</v>
      </c>
      <c r="H116" s="162" t="s">
        <v>133</v>
      </c>
      <c r="I116" s="171">
        <v>38361</v>
      </c>
    </row>
    <row r="117" spans="1:9" ht="24">
      <c r="A117" s="154" t="s">
        <v>247</v>
      </c>
      <c r="B117" s="154" t="s">
        <v>248</v>
      </c>
      <c r="C117" s="155">
        <v>42005</v>
      </c>
      <c r="D117" s="156">
        <v>11658</v>
      </c>
      <c r="E117" s="157">
        <v>68</v>
      </c>
      <c r="F117" s="168">
        <v>60</v>
      </c>
      <c r="G117" s="157">
        <v>128</v>
      </c>
      <c r="H117" s="157" t="s">
        <v>133</v>
      </c>
      <c r="I117" s="170">
        <v>42008</v>
      </c>
    </row>
    <row r="118" spans="1:9">
      <c r="A118" s="159" t="s">
        <v>247</v>
      </c>
      <c r="B118" s="159" t="s">
        <v>131</v>
      </c>
      <c r="C118" s="160">
        <v>42005</v>
      </c>
      <c r="D118" s="161">
        <v>11658</v>
      </c>
      <c r="E118" s="162">
        <v>68</v>
      </c>
      <c r="F118" s="168">
        <v>60</v>
      </c>
      <c r="G118" s="162">
        <v>128</v>
      </c>
      <c r="H118" s="162" t="s">
        <v>133</v>
      </c>
      <c r="I118" s="171">
        <v>42008</v>
      </c>
    </row>
    <row r="119" spans="1:9" ht="24">
      <c r="A119" s="154" t="s">
        <v>247</v>
      </c>
      <c r="B119" s="154" t="s">
        <v>249</v>
      </c>
      <c r="C119" s="155">
        <v>42005</v>
      </c>
      <c r="D119" s="156">
        <v>11658</v>
      </c>
      <c r="E119" s="157">
        <v>131</v>
      </c>
      <c r="F119" s="168">
        <v>86</v>
      </c>
      <c r="G119" s="157">
        <v>217</v>
      </c>
      <c r="H119" s="157" t="s">
        <v>133</v>
      </c>
      <c r="I119" s="170">
        <v>42008</v>
      </c>
    </row>
    <row r="120" spans="1:9">
      <c r="A120" s="159" t="s">
        <v>250</v>
      </c>
      <c r="B120" s="159" t="s">
        <v>251</v>
      </c>
      <c r="C120" s="160">
        <v>42005</v>
      </c>
      <c r="D120" s="161">
        <v>11658</v>
      </c>
      <c r="E120" s="162">
        <v>150</v>
      </c>
      <c r="F120" s="168">
        <v>105</v>
      </c>
      <c r="G120" s="162">
        <v>255</v>
      </c>
      <c r="H120" s="162" t="s">
        <v>133</v>
      </c>
      <c r="I120" s="171">
        <v>41280</v>
      </c>
    </row>
    <row r="121" spans="1:9">
      <c r="A121" s="154" t="s">
        <v>250</v>
      </c>
      <c r="B121" s="154" t="s">
        <v>131</v>
      </c>
      <c r="C121" s="155">
        <v>42005</v>
      </c>
      <c r="D121" s="156">
        <v>11658</v>
      </c>
      <c r="E121" s="157">
        <v>220</v>
      </c>
      <c r="F121" s="168">
        <v>99</v>
      </c>
      <c r="G121" s="157">
        <v>319</v>
      </c>
      <c r="H121" s="157" t="s">
        <v>133</v>
      </c>
      <c r="I121" s="170">
        <v>41276</v>
      </c>
    </row>
    <row r="122" spans="1:9">
      <c r="A122" s="159" t="s">
        <v>250</v>
      </c>
      <c r="B122" s="159" t="s">
        <v>252</v>
      </c>
      <c r="C122" s="160">
        <v>42005</v>
      </c>
      <c r="D122" s="161">
        <v>11658</v>
      </c>
      <c r="E122" s="162">
        <v>234</v>
      </c>
      <c r="F122" s="168">
        <v>113</v>
      </c>
      <c r="G122" s="162">
        <v>347</v>
      </c>
      <c r="H122" s="162" t="s">
        <v>133</v>
      </c>
      <c r="I122" s="171">
        <v>40917</v>
      </c>
    </row>
    <row r="123" spans="1:9">
      <c r="A123" s="154" t="s">
        <v>253</v>
      </c>
      <c r="B123" s="154" t="s">
        <v>254</v>
      </c>
      <c r="C123" s="155">
        <v>42005</v>
      </c>
      <c r="D123" s="156">
        <v>11658</v>
      </c>
      <c r="E123" s="157">
        <v>120</v>
      </c>
      <c r="F123" s="168">
        <v>67</v>
      </c>
      <c r="G123" s="157">
        <v>187</v>
      </c>
      <c r="H123" s="157" t="s">
        <v>133</v>
      </c>
      <c r="I123" s="170">
        <v>40550</v>
      </c>
    </row>
    <row r="124" spans="1:9">
      <c r="A124" s="159" t="s">
        <v>253</v>
      </c>
      <c r="B124" s="159" t="s">
        <v>131</v>
      </c>
      <c r="C124" s="160">
        <v>42005</v>
      </c>
      <c r="D124" s="161">
        <v>11658</v>
      </c>
      <c r="E124" s="162">
        <v>120</v>
      </c>
      <c r="F124" s="168">
        <v>67</v>
      </c>
      <c r="G124" s="162">
        <v>187</v>
      </c>
      <c r="H124" s="162" t="s">
        <v>133</v>
      </c>
      <c r="I124" s="171">
        <v>40550</v>
      </c>
    </row>
    <row r="125" spans="1:9" ht="24">
      <c r="A125" s="154" t="s">
        <v>255</v>
      </c>
      <c r="B125" s="154" t="s">
        <v>256</v>
      </c>
      <c r="C125" s="155">
        <v>42005</v>
      </c>
      <c r="D125" s="156">
        <v>11658</v>
      </c>
      <c r="E125" s="157">
        <v>162</v>
      </c>
      <c r="F125" s="168">
        <v>47</v>
      </c>
      <c r="G125" s="157">
        <v>209</v>
      </c>
      <c r="H125" s="157" t="s">
        <v>133</v>
      </c>
      <c r="I125" s="170">
        <v>42008</v>
      </c>
    </row>
    <row r="126" spans="1:9">
      <c r="A126" s="159" t="s">
        <v>255</v>
      </c>
      <c r="B126" s="159" t="s">
        <v>257</v>
      </c>
      <c r="C126" s="160">
        <v>42005</v>
      </c>
      <c r="D126" s="161">
        <v>11658</v>
      </c>
      <c r="E126" s="162">
        <v>67</v>
      </c>
      <c r="F126" s="168">
        <v>62</v>
      </c>
      <c r="G126" s="162">
        <v>129</v>
      </c>
      <c r="H126" s="162" t="s">
        <v>133</v>
      </c>
      <c r="I126" s="171">
        <v>42008</v>
      </c>
    </row>
    <row r="127" spans="1:9">
      <c r="A127" s="154" t="s">
        <v>255</v>
      </c>
      <c r="B127" s="154" t="s">
        <v>131</v>
      </c>
      <c r="C127" s="155">
        <v>42005</v>
      </c>
      <c r="D127" s="156">
        <v>11658</v>
      </c>
      <c r="E127" s="157">
        <v>60</v>
      </c>
      <c r="F127" s="168">
        <v>43</v>
      </c>
      <c r="G127" s="157">
        <v>103</v>
      </c>
      <c r="H127" s="157" t="s">
        <v>133</v>
      </c>
      <c r="I127" s="170">
        <v>42008</v>
      </c>
    </row>
    <row r="128" spans="1:9">
      <c r="A128" s="159" t="s">
        <v>255</v>
      </c>
      <c r="B128" s="159" t="s">
        <v>258</v>
      </c>
      <c r="C128" s="160">
        <v>42005</v>
      </c>
      <c r="D128" s="161">
        <v>11658</v>
      </c>
      <c r="E128" s="162">
        <v>139</v>
      </c>
      <c r="F128" s="168">
        <v>91</v>
      </c>
      <c r="G128" s="162">
        <v>230</v>
      </c>
      <c r="H128" s="162" t="s">
        <v>133</v>
      </c>
      <c r="I128" s="171">
        <v>42008</v>
      </c>
    </row>
    <row r="129" spans="1:9">
      <c r="A129" s="154" t="s">
        <v>255</v>
      </c>
      <c r="B129" s="154" t="s">
        <v>259</v>
      </c>
      <c r="C129" s="155">
        <v>42005</v>
      </c>
      <c r="D129" s="156">
        <v>11658</v>
      </c>
      <c r="E129" s="157">
        <v>151</v>
      </c>
      <c r="F129" s="168">
        <v>90</v>
      </c>
      <c r="G129" s="157">
        <v>241</v>
      </c>
      <c r="H129" s="157" t="s">
        <v>133</v>
      </c>
      <c r="I129" s="170">
        <v>42008</v>
      </c>
    </row>
    <row r="130" spans="1:9" ht="24">
      <c r="A130" s="159" t="s">
        <v>255</v>
      </c>
      <c r="B130" s="159" t="s">
        <v>260</v>
      </c>
      <c r="C130" s="160">
        <v>42005</v>
      </c>
      <c r="D130" s="161">
        <v>11658</v>
      </c>
      <c r="E130" s="162">
        <v>50</v>
      </c>
      <c r="F130" s="168">
        <v>42</v>
      </c>
      <c r="G130" s="162">
        <v>92</v>
      </c>
      <c r="H130" s="162" t="s">
        <v>133</v>
      </c>
      <c r="I130" s="171">
        <v>42008</v>
      </c>
    </row>
    <row r="131" spans="1:9" ht="24">
      <c r="A131" s="154" t="s">
        <v>255</v>
      </c>
      <c r="B131" s="154" t="s">
        <v>261</v>
      </c>
      <c r="C131" s="155">
        <v>42005</v>
      </c>
      <c r="D131" s="156">
        <v>11658</v>
      </c>
      <c r="E131" s="157">
        <v>112</v>
      </c>
      <c r="F131" s="168">
        <v>76</v>
      </c>
      <c r="G131" s="157">
        <v>188</v>
      </c>
      <c r="H131" s="157" t="s">
        <v>133</v>
      </c>
      <c r="I131" s="170">
        <v>42008</v>
      </c>
    </row>
    <row r="132" spans="1:9">
      <c r="A132" s="159" t="s">
        <v>262</v>
      </c>
      <c r="B132" s="159" t="s">
        <v>131</v>
      </c>
      <c r="C132" s="160">
        <v>42005</v>
      </c>
      <c r="D132" s="161">
        <v>11658</v>
      </c>
      <c r="E132" s="162">
        <v>110</v>
      </c>
      <c r="F132" s="168">
        <v>57</v>
      </c>
      <c r="G132" s="162">
        <v>167</v>
      </c>
      <c r="H132" s="162" t="s">
        <v>133</v>
      </c>
      <c r="I132" s="171">
        <v>42008</v>
      </c>
    </row>
    <row r="133" spans="1:9">
      <c r="A133" s="154" t="s">
        <v>262</v>
      </c>
      <c r="B133" s="154" t="s">
        <v>263</v>
      </c>
      <c r="C133" s="155">
        <v>42005</v>
      </c>
      <c r="D133" s="156">
        <v>11658</v>
      </c>
      <c r="E133" s="157">
        <v>151</v>
      </c>
      <c r="F133" s="168">
        <v>85</v>
      </c>
      <c r="G133" s="157">
        <v>236</v>
      </c>
      <c r="H133" s="157" t="s">
        <v>133</v>
      </c>
      <c r="I133" s="170">
        <v>41644</v>
      </c>
    </row>
    <row r="134" spans="1:9">
      <c r="A134" s="159" t="s">
        <v>262</v>
      </c>
      <c r="B134" s="159" t="s">
        <v>264</v>
      </c>
      <c r="C134" s="160">
        <v>42008</v>
      </c>
      <c r="D134" s="161">
        <v>11202</v>
      </c>
      <c r="E134" s="162">
        <v>155</v>
      </c>
      <c r="F134" s="168">
        <v>79</v>
      </c>
      <c r="G134" s="162">
        <v>234</v>
      </c>
      <c r="H134" s="162" t="s">
        <v>133</v>
      </c>
      <c r="I134" s="171">
        <v>41286</v>
      </c>
    </row>
    <row r="135" spans="1:9">
      <c r="A135" s="154" t="s">
        <v>262</v>
      </c>
      <c r="B135" s="154" t="s">
        <v>264</v>
      </c>
      <c r="C135" s="155">
        <v>42014</v>
      </c>
      <c r="D135" s="156">
        <v>11383</v>
      </c>
      <c r="E135" s="157">
        <v>170</v>
      </c>
      <c r="F135" s="168">
        <v>81</v>
      </c>
      <c r="G135" s="157">
        <v>251</v>
      </c>
      <c r="H135" s="157" t="s">
        <v>133</v>
      </c>
      <c r="I135" s="170">
        <v>41286</v>
      </c>
    </row>
    <row r="136" spans="1:9" ht="24">
      <c r="A136" s="159" t="s">
        <v>262</v>
      </c>
      <c r="B136" s="159" t="s">
        <v>265</v>
      </c>
      <c r="C136" s="160">
        <v>42005</v>
      </c>
      <c r="D136" s="161">
        <v>11658</v>
      </c>
      <c r="E136" s="162">
        <v>88</v>
      </c>
      <c r="F136" s="168">
        <v>64</v>
      </c>
      <c r="G136" s="162">
        <v>152</v>
      </c>
      <c r="H136" s="162" t="s">
        <v>133</v>
      </c>
      <c r="I136" s="171">
        <v>41286</v>
      </c>
    </row>
    <row r="137" spans="1:9">
      <c r="A137" s="154" t="s">
        <v>266</v>
      </c>
      <c r="B137" s="154" t="s">
        <v>267</v>
      </c>
      <c r="C137" s="155">
        <v>42005</v>
      </c>
      <c r="D137" s="156">
        <v>11658</v>
      </c>
      <c r="E137" s="157">
        <v>141</v>
      </c>
      <c r="F137" s="168">
        <v>92</v>
      </c>
      <c r="G137" s="157">
        <v>233</v>
      </c>
      <c r="H137" s="157" t="s">
        <v>133</v>
      </c>
      <c r="I137" s="170">
        <v>42008</v>
      </c>
    </row>
    <row r="138" spans="1:9">
      <c r="A138" s="159" t="s">
        <v>266</v>
      </c>
      <c r="B138" s="159" t="s">
        <v>268</v>
      </c>
      <c r="C138" s="160">
        <v>42005</v>
      </c>
      <c r="D138" s="161">
        <v>11658</v>
      </c>
      <c r="E138" s="162">
        <v>130</v>
      </c>
      <c r="F138" s="168">
        <v>59</v>
      </c>
      <c r="G138" s="162">
        <v>189</v>
      </c>
      <c r="H138" s="162" t="s">
        <v>133</v>
      </c>
      <c r="I138" s="171">
        <v>42008</v>
      </c>
    </row>
    <row r="139" spans="1:9">
      <c r="A139" s="154" t="s">
        <v>266</v>
      </c>
      <c r="B139" s="154" t="s">
        <v>131</v>
      </c>
      <c r="C139" s="155">
        <v>42005</v>
      </c>
      <c r="D139" s="156">
        <v>11658</v>
      </c>
      <c r="E139" s="157">
        <v>100</v>
      </c>
      <c r="F139" s="168">
        <v>46</v>
      </c>
      <c r="G139" s="157">
        <v>146</v>
      </c>
      <c r="H139" s="157" t="s">
        <v>133</v>
      </c>
      <c r="I139" s="170">
        <v>42008</v>
      </c>
    </row>
    <row r="140" spans="1:9">
      <c r="A140" s="159" t="s">
        <v>266</v>
      </c>
      <c r="B140" s="159" t="s">
        <v>269</v>
      </c>
      <c r="C140" s="160">
        <v>42005</v>
      </c>
      <c r="D140" s="161">
        <v>11658</v>
      </c>
      <c r="E140" s="162">
        <v>136</v>
      </c>
      <c r="F140" s="168">
        <v>106</v>
      </c>
      <c r="G140" s="162">
        <v>242</v>
      </c>
      <c r="H140" s="162" t="s">
        <v>133</v>
      </c>
      <c r="I140" s="171">
        <v>42008</v>
      </c>
    </row>
    <row r="141" spans="1:9">
      <c r="A141" s="154" t="s">
        <v>270</v>
      </c>
      <c r="B141" s="154" t="s">
        <v>271</v>
      </c>
      <c r="C141" s="155">
        <v>42005</v>
      </c>
      <c r="D141" s="156">
        <v>11658</v>
      </c>
      <c r="E141" s="157">
        <v>299</v>
      </c>
      <c r="F141" s="168">
        <v>88</v>
      </c>
      <c r="G141" s="157">
        <v>387</v>
      </c>
      <c r="H141" s="157" t="s">
        <v>133</v>
      </c>
      <c r="I141" s="170">
        <v>42007</v>
      </c>
    </row>
    <row r="142" spans="1:9">
      <c r="A142" s="159" t="s">
        <v>270</v>
      </c>
      <c r="B142" s="159" t="s">
        <v>272</v>
      </c>
      <c r="C142" s="160">
        <v>42009</v>
      </c>
      <c r="D142" s="161">
        <v>11202</v>
      </c>
      <c r="E142" s="162">
        <v>290</v>
      </c>
      <c r="F142" s="168">
        <v>100</v>
      </c>
      <c r="G142" s="162">
        <v>390</v>
      </c>
      <c r="H142" s="162" t="s">
        <v>133</v>
      </c>
      <c r="I142" s="171">
        <v>42007</v>
      </c>
    </row>
    <row r="143" spans="1:9">
      <c r="A143" s="154" t="s">
        <v>270</v>
      </c>
      <c r="B143" s="154" t="s">
        <v>272</v>
      </c>
      <c r="C143" s="155">
        <v>42014</v>
      </c>
      <c r="D143" s="156">
        <v>11049</v>
      </c>
      <c r="E143" s="157">
        <v>213</v>
      </c>
      <c r="F143" s="168">
        <v>93</v>
      </c>
      <c r="G143" s="157">
        <v>306</v>
      </c>
      <c r="H143" s="157" t="s">
        <v>133</v>
      </c>
      <c r="I143" s="170">
        <v>42007</v>
      </c>
    </row>
    <row r="144" spans="1:9">
      <c r="A144" s="159" t="s">
        <v>270</v>
      </c>
      <c r="B144" s="159" t="s">
        <v>273</v>
      </c>
      <c r="C144" s="160">
        <v>42005</v>
      </c>
      <c r="D144" s="161">
        <v>11658</v>
      </c>
      <c r="E144" s="162">
        <v>147</v>
      </c>
      <c r="F144" s="168">
        <v>108</v>
      </c>
      <c r="G144" s="162">
        <v>255</v>
      </c>
      <c r="H144" s="162" t="s">
        <v>133</v>
      </c>
      <c r="I144" s="171">
        <v>42007</v>
      </c>
    </row>
    <row r="145" spans="1:9">
      <c r="A145" s="154" t="s">
        <v>270</v>
      </c>
      <c r="B145" s="154" t="s">
        <v>274</v>
      </c>
      <c r="C145" s="155">
        <v>42005</v>
      </c>
      <c r="D145" s="156">
        <v>11658</v>
      </c>
      <c r="E145" s="157">
        <v>181</v>
      </c>
      <c r="F145" s="168">
        <v>76</v>
      </c>
      <c r="G145" s="157">
        <v>257</v>
      </c>
      <c r="H145" s="157" t="s">
        <v>133</v>
      </c>
      <c r="I145" s="170">
        <v>42007</v>
      </c>
    </row>
    <row r="146" spans="1:9" ht="35.25">
      <c r="A146" s="159" t="s">
        <v>270</v>
      </c>
      <c r="B146" s="159" t="s">
        <v>275</v>
      </c>
      <c r="C146" s="160">
        <v>42005</v>
      </c>
      <c r="D146" s="161">
        <v>11658</v>
      </c>
      <c r="E146" s="162">
        <v>210</v>
      </c>
      <c r="F146" s="168">
        <v>92</v>
      </c>
      <c r="G146" s="162">
        <v>302</v>
      </c>
      <c r="H146" s="162" t="s">
        <v>133</v>
      </c>
      <c r="I146" s="171">
        <v>39448</v>
      </c>
    </row>
    <row r="147" spans="1:9">
      <c r="A147" s="154" t="s">
        <v>270</v>
      </c>
      <c r="B147" s="154" t="s">
        <v>276</v>
      </c>
      <c r="C147" s="155">
        <v>42005</v>
      </c>
      <c r="D147" s="156">
        <v>11658</v>
      </c>
      <c r="E147" s="157">
        <v>127</v>
      </c>
      <c r="F147" s="168">
        <v>106</v>
      </c>
      <c r="G147" s="157">
        <v>233</v>
      </c>
      <c r="H147" s="157" t="s">
        <v>133</v>
      </c>
      <c r="I147" s="170">
        <v>42007</v>
      </c>
    </row>
    <row r="148" spans="1:9" ht="35.25">
      <c r="A148" s="159" t="s">
        <v>270</v>
      </c>
      <c r="B148" s="159" t="s">
        <v>277</v>
      </c>
      <c r="C148" s="160">
        <v>42005</v>
      </c>
      <c r="D148" s="161">
        <v>11658</v>
      </c>
      <c r="E148" s="162">
        <v>125</v>
      </c>
      <c r="F148" s="168">
        <v>107</v>
      </c>
      <c r="G148" s="162">
        <v>232</v>
      </c>
      <c r="H148" s="162" t="s">
        <v>133</v>
      </c>
      <c r="I148" s="171">
        <v>42007</v>
      </c>
    </row>
    <row r="149" spans="1:9">
      <c r="A149" s="154" t="s">
        <v>270</v>
      </c>
      <c r="B149" s="154" t="s">
        <v>278</v>
      </c>
      <c r="C149" s="155">
        <v>42005</v>
      </c>
      <c r="D149" s="156">
        <v>11658</v>
      </c>
      <c r="E149" s="157">
        <v>147</v>
      </c>
      <c r="F149" s="168">
        <v>108</v>
      </c>
      <c r="G149" s="157">
        <v>255</v>
      </c>
      <c r="H149" s="157" t="s">
        <v>133</v>
      </c>
      <c r="I149" s="170">
        <v>42007</v>
      </c>
    </row>
    <row r="150" spans="1:9" ht="24">
      <c r="A150" s="159" t="s">
        <v>270</v>
      </c>
      <c r="B150" s="159" t="s">
        <v>279</v>
      </c>
      <c r="C150" s="160">
        <v>42005</v>
      </c>
      <c r="D150" s="161">
        <v>11658</v>
      </c>
      <c r="E150" s="162">
        <v>115</v>
      </c>
      <c r="F150" s="168">
        <v>94</v>
      </c>
      <c r="G150" s="162">
        <v>209</v>
      </c>
      <c r="H150" s="162" t="s">
        <v>133</v>
      </c>
      <c r="I150" s="171">
        <v>40186</v>
      </c>
    </row>
    <row r="151" spans="1:9">
      <c r="A151" s="154" t="s">
        <v>270</v>
      </c>
      <c r="B151" s="154" t="s">
        <v>280</v>
      </c>
      <c r="C151" s="155">
        <v>42005</v>
      </c>
      <c r="D151" s="156">
        <v>11658</v>
      </c>
      <c r="E151" s="157">
        <v>101</v>
      </c>
      <c r="F151" s="168">
        <v>70</v>
      </c>
      <c r="G151" s="157">
        <v>171</v>
      </c>
      <c r="H151" s="157" t="s">
        <v>133</v>
      </c>
      <c r="I151" s="170">
        <v>42007</v>
      </c>
    </row>
    <row r="152" spans="1:9">
      <c r="A152" s="159" t="s">
        <v>270</v>
      </c>
      <c r="B152" s="159" t="s">
        <v>281</v>
      </c>
      <c r="C152" s="160">
        <v>42005</v>
      </c>
      <c r="D152" s="161">
        <v>11658</v>
      </c>
      <c r="E152" s="162">
        <v>136</v>
      </c>
      <c r="F152" s="168">
        <v>107</v>
      </c>
      <c r="G152" s="162">
        <v>243</v>
      </c>
      <c r="H152" s="162" t="s">
        <v>133</v>
      </c>
      <c r="I152" s="171">
        <v>42007</v>
      </c>
    </row>
    <row r="153" spans="1:9">
      <c r="A153" s="154" t="s">
        <v>270</v>
      </c>
      <c r="B153" s="154" t="s">
        <v>282</v>
      </c>
      <c r="C153" s="155">
        <v>42005</v>
      </c>
      <c r="D153" s="156">
        <v>11658</v>
      </c>
      <c r="E153" s="157">
        <v>181</v>
      </c>
      <c r="F153" s="168">
        <v>93</v>
      </c>
      <c r="G153" s="157">
        <v>274</v>
      </c>
      <c r="H153" s="158" t="s">
        <v>130</v>
      </c>
      <c r="I153" s="170">
        <v>42007</v>
      </c>
    </row>
    <row r="154" spans="1:9" ht="24">
      <c r="A154" s="159" t="s">
        <v>270</v>
      </c>
      <c r="B154" s="159" t="s">
        <v>283</v>
      </c>
      <c r="C154" s="160">
        <v>42005</v>
      </c>
      <c r="D154" s="161">
        <v>11658</v>
      </c>
      <c r="E154" s="162">
        <v>108</v>
      </c>
      <c r="F154" s="168">
        <v>99</v>
      </c>
      <c r="G154" s="162">
        <v>207</v>
      </c>
      <c r="H154" s="162" t="s">
        <v>133</v>
      </c>
      <c r="I154" s="171">
        <v>42007</v>
      </c>
    </row>
    <row r="155" spans="1:9" ht="24">
      <c r="A155" s="154" t="s">
        <v>270</v>
      </c>
      <c r="B155" s="154" t="s">
        <v>284</v>
      </c>
      <c r="C155" s="155">
        <v>42005</v>
      </c>
      <c r="D155" s="156">
        <v>11658</v>
      </c>
      <c r="E155" s="157">
        <v>116</v>
      </c>
      <c r="F155" s="168">
        <v>67</v>
      </c>
      <c r="G155" s="157">
        <v>183</v>
      </c>
      <c r="H155" s="157" t="s">
        <v>133</v>
      </c>
      <c r="I155" s="170">
        <v>42007</v>
      </c>
    </row>
    <row r="156" spans="1:9">
      <c r="A156" s="159" t="s">
        <v>270</v>
      </c>
      <c r="B156" s="159" t="s">
        <v>131</v>
      </c>
      <c r="C156" s="160">
        <v>42005</v>
      </c>
      <c r="D156" s="161">
        <v>11658</v>
      </c>
      <c r="E156" s="162">
        <v>123</v>
      </c>
      <c r="F156" s="168">
        <v>108</v>
      </c>
      <c r="G156" s="162">
        <v>231</v>
      </c>
      <c r="H156" s="162" t="s">
        <v>133</v>
      </c>
      <c r="I156" s="171">
        <v>42007</v>
      </c>
    </row>
    <row r="157" spans="1:9">
      <c r="A157" s="154" t="s">
        <v>270</v>
      </c>
      <c r="B157" s="154" t="s">
        <v>285</v>
      </c>
      <c r="C157" s="155">
        <v>42005</v>
      </c>
      <c r="D157" s="156">
        <v>11658</v>
      </c>
      <c r="E157" s="157">
        <v>161</v>
      </c>
      <c r="F157" s="168">
        <v>79</v>
      </c>
      <c r="G157" s="157">
        <v>240</v>
      </c>
      <c r="H157" s="157" t="s">
        <v>133</v>
      </c>
      <c r="I157" s="170">
        <v>42007</v>
      </c>
    </row>
    <row r="158" spans="1:9" ht="35.25">
      <c r="A158" s="159" t="s">
        <v>270</v>
      </c>
      <c r="B158" s="159" t="s">
        <v>286</v>
      </c>
      <c r="C158" s="160">
        <v>42010</v>
      </c>
      <c r="D158" s="161">
        <v>11202</v>
      </c>
      <c r="E158" s="162">
        <v>181</v>
      </c>
      <c r="F158" s="168">
        <v>112</v>
      </c>
      <c r="G158" s="162">
        <v>293</v>
      </c>
      <c r="H158" s="162" t="s">
        <v>133</v>
      </c>
      <c r="I158" s="171">
        <v>42007</v>
      </c>
    </row>
    <row r="159" spans="1:9" ht="35.25">
      <c r="A159" s="154" t="s">
        <v>270</v>
      </c>
      <c r="B159" s="154" t="s">
        <v>286</v>
      </c>
      <c r="C159" s="155">
        <v>42014</v>
      </c>
      <c r="D159" s="156">
        <v>11444</v>
      </c>
      <c r="E159" s="157">
        <v>138</v>
      </c>
      <c r="F159" s="168">
        <v>107</v>
      </c>
      <c r="G159" s="157">
        <v>245</v>
      </c>
      <c r="H159" s="157" t="s">
        <v>133</v>
      </c>
      <c r="I159" s="170">
        <v>42007</v>
      </c>
    </row>
    <row r="160" spans="1:9">
      <c r="A160" s="159" t="s">
        <v>270</v>
      </c>
      <c r="B160" s="159" t="s">
        <v>287</v>
      </c>
      <c r="C160" s="160">
        <v>42009</v>
      </c>
      <c r="D160" s="161">
        <v>11202</v>
      </c>
      <c r="E160" s="162">
        <v>320</v>
      </c>
      <c r="F160" s="168">
        <v>117</v>
      </c>
      <c r="G160" s="162">
        <v>437</v>
      </c>
      <c r="H160" s="162" t="s">
        <v>133</v>
      </c>
      <c r="I160" s="171">
        <v>42007</v>
      </c>
    </row>
    <row r="161" spans="1:9">
      <c r="A161" s="154" t="s">
        <v>270</v>
      </c>
      <c r="B161" s="154" t="s">
        <v>287</v>
      </c>
      <c r="C161" s="155">
        <v>42014</v>
      </c>
      <c r="D161" s="156">
        <v>11049</v>
      </c>
      <c r="E161" s="157">
        <v>170</v>
      </c>
      <c r="F161" s="168">
        <v>102</v>
      </c>
      <c r="G161" s="157">
        <v>272</v>
      </c>
      <c r="H161" s="157" t="s">
        <v>133</v>
      </c>
      <c r="I161" s="170">
        <v>42007</v>
      </c>
    </row>
    <row r="162" spans="1:9" ht="35.25">
      <c r="A162" s="159" t="s">
        <v>270</v>
      </c>
      <c r="B162" s="159" t="s">
        <v>288</v>
      </c>
      <c r="C162" s="160">
        <v>42005</v>
      </c>
      <c r="D162" s="161">
        <v>11658</v>
      </c>
      <c r="E162" s="162">
        <v>192</v>
      </c>
      <c r="F162" s="168">
        <v>91</v>
      </c>
      <c r="G162" s="162">
        <v>283</v>
      </c>
      <c r="H162" s="162" t="s">
        <v>133</v>
      </c>
      <c r="I162" s="171">
        <v>39448</v>
      </c>
    </row>
    <row r="163" spans="1:9">
      <c r="A163" s="154" t="s">
        <v>270</v>
      </c>
      <c r="B163" s="154" t="s">
        <v>289</v>
      </c>
      <c r="C163" s="155">
        <v>42009</v>
      </c>
      <c r="D163" s="156">
        <v>42278</v>
      </c>
      <c r="E163" s="157">
        <v>173</v>
      </c>
      <c r="F163" s="168">
        <v>93</v>
      </c>
      <c r="G163" s="157">
        <v>266</v>
      </c>
      <c r="H163" s="157" t="s">
        <v>133</v>
      </c>
      <c r="I163" s="170">
        <v>42007</v>
      </c>
    </row>
    <row r="164" spans="1:9">
      <c r="A164" s="159" t="s">
        <v>270</v>
      </c>
      <c r="B164" s="159" t="s">
        <v>289</v>
      </c>
      <c r="C164" s="161">
        <v>42644</v>
      </c>
      <c r="D164" s="161">
        <v>11049</v>
      </c>
      <c r="E164" s="162">
        <v>133</v>
      </c>
      <c r="F164" s="168">
        <v>89</v>
      </c>
      <c r="G164" s="162">
        <v>222</v>
      </c>
      <c r="H164" s="162" t="s">
        <v>133</v>
      </c>
      <c r="I164" s="171">
        <v>42007</v>
      </c>
    </row>
    <row r="165" spans="1:9" ht="35.25">
      <c r="A165" s="154" t="s">
        <v>270</v>
      </c>
      <c r="B165" s="154" t="s">
        <v>290</v>
      </c>
      <c r="C165" s="155">
        <v>42005</v>
      </c>
      <c r="D165" s="156">
        <v>11658</v>
      </c>
      <c r="E165" s="157">
        <v>188</v>
      </c>
      <c r="F165" s="168">
        <v>90</v>
      </c>
      <c r="G165" s="157">
        <v>278</v>
      </c>
      <c r="H165" s="157" t="s">
        <v>133</v>
      </c>
      <c r="I165" s="170">
        <v>39448</v>
      </c>
    </row>
    <row r="166" spans="1:9">
      <c r="A166" s="159" t="s">
        <v>270</v>
      </c>
      <c r="B166" s="159" t="s">
        <v>291</v>
      </c>
      <c r="C166" s="160">
        <v>42009</v>
      </c>
      <c r="D166" s="161">
        <v>42278</v>
      </c>
      <c r="E166" s="162">
        <v>189</v>
      </c>
      <c r="F166" s="168">
        <v>111</v>
      </c>
      <c r="G166" s="162">
        <v>300</v>
      </c>
      <c r="H166" s="162" t="s">
        <v>133</v>
      </c>
      <c r="I166" s="171">
        <v>42007</v>
      </c>
    </row>
    <row r="167" spans="1:9">
      <c r="A167" s="154" t="s">
        <v>270</v>
      </c>
      <c r="B167" s="154" t="s">
        <v>291</v>
      </c>
      <c r="C167" s="156">
        <v>42644</v>
      </c>
      <c r="D167" s="156">
        <v>11049</v>
      </c>
      <c r="E167" s="157">
        <v>101</v>
      </c>
      <c r="F167" s="168">
        <v>102</v>
      </c>
      <c r="G167" s="157">
        <v>203</v>
      </c>
      <c r="H167" s="157" t="s">
        <v>133</v>
      </c>
      <c r="I167" s="170">
        <v>42007</v>
      </c>
    </row>
    <row r="168" spans="1:9" ht="35.25">
      <c r="A168" s="159" t="s">
        <v>270</v>
      </c>
      <c r="B168" s="159" t="s">
        <v>292</v>
      </c>
      <c r="C168" s="160">
        <v>42005</v>
      </c>
      <c r="D168" s="161">
        <v>11658</v>
      </c>
      <c r="E168" s="162">
        <v>162</v>
      </c>
      <c r="F168" s="168">
        <v>124</v>
      </c>
      <c r="G168" s="162">
        <v>286</v>
      </c>
      <c r="H168" s="162" t="s">
        <v>133</v>
      </c>
      <c r="I168" s="171">
        <v>42007</v>
      </c>
    </row>
    <row r="169" spans="1:9">
      <c r="A169" s="154" t="s">
        <v>270</v>
      </c>
      <c r="B169" s="154" t="s">
        <v>293</v>
      </c>
      <c r="C169" s="155">
        <v>42005</v>
      </c>
      <c r="D169" s="156">
        <v>11658</v>
      </c>
      <c r="E169" s="157">
        <v>166</v>
      </c>
      <c r="F169" s="168">
        <v>95</v>
      </c>
      <c r="G169" s="157">
        <v>261</v>
      </c>
      <c r="H169" s="158" t="s">
        <v>130</v>
      </c>
      <c r="I169" s="170">
        <v>42007</v>
      </c>
    </row>
    <row r="170" spans="1:9">
      <c r="A170" s="159" t="s">
        <v>270</v>
      </c>
      <c r="B170" s="159" t="s">
        <v>294</v>
      </c>
      <c r="C170" s="161">
        <v>42125</v>
      </c>
      <c r="D170" s="161">
        <v>42248</v>
      </c>
      <c r="E170" s="162">
        <v>243</v>
      </c>
      <c r="F170" s="168">
        <v>119</v>
      </c>
      <c r="G170" s="162">
        <v>362</v>
      </c>
      <c r="H170" s="162" t="s">
        <v>133</v>
      </c>
      <c r="I170" s="171">
        <v>42007</v>
      </c>
    </row>
    <row r="171" spans="1:9">
      <c r="A171" s="154" t="s">
        <v>270</v>
      </c>
      <c r="B171" s="154" t="s">
        <v>294</v>
      </c>
      <c r="C171" s="156">
        <v>42614</v>
      </c>
      <c r="D171" s="156">
        <v>41760</v>
      </c>
      <c r="E171" s="157">
        <v>155</v>
      </c>
      <c r="F171" s="168">
        <v>110</v>
      </c>
      <c r="G171" s="157">
        <v>265</v>
      </c>
      <c r="H171" s="157" t="s">
        <v>133</v>
      </c>
      <c r="I171" s="170">
        <v>42007</v>
      </c>
    </row>
    <row r="172" spans="1:9">
      <c r="A172" s="159" t="s">
        <v>270</v>
      </c>
      <c r="B172" s="159" t="s">
        <v>295</v>
      </c>
      <c r="C172" s="160">
        <v>42009</v>
      </c>
      <c r="D172" s="161">
        <v>42278</v>
      </c>
      <c r="E172" s="162">
        <v>189</v>
      </c>
      <c r="F172" s="168">
        <v>111</v>
      </c>
      <c r="G172" s="162">
        <v>300</v>
      </c>
      <c r="H172" s="162" t="s">
        <v>133</v>
      </c>
      <c r="I172" s="171">
        <v>42007</v>
      </c>
    </row>
    <row r="173" spans="1:9">
      <c r="A173" s="154" t="s">
        <v>270</v>
      </c>
      <c r="B173" s="154" t="s">
        <v>295</v>
      </c>
      <c r="C173" s="156">
        <v>42644</v>
      </c>
      <c r="D173" s="156">
        <v>11049</v>
      </c>
      <c r="E173" s="157">
        <v>101</v>
      </c>
      <c r="F173" s="168">
        <v>102</v>
      </c>
      <c r="G173" s="157">
        <v>203</v>
      </c>
      <c r="H173" s="157" t="s">
        <v>133</v>
      </c>
      <c r="I173" s="170">
        <v>42007</v>
      </c>
    </row>
    <row r="174" spans="1:9">
      <c r="A174" s="159" t="s">
        <v>270</v>
      </c>
      <c r="B174" s="159" t="s">
        <v>296</v>
      </c>
      <c r="C174" s="160">
        <v>42005</v>
      </c>
      <c r="D174" s="161">
        <v>11658</v>
      </c>
      <c r="E174" s="162">
        <v>173</v>
      </c>
      <c r="F174" s="168">
        <v>103</v>
      </c>
      <c r="G174" s="162">
        <v>276</v>
      </c>
      <c r="H174" s="162" t="s">
        <v>133</v>
      </c>
      <c r="I174" s="171">
        <v>42007</v>
      </c>
    </row>
    <row r="175" spans="1:9" ht="24">
      <c r="A175" s="154" t="s">
        <v>297</v>
      </c>
      <c r="B175" s="154" t="s">
        <v>298</v>
      </c>
      <c r="C175" s="155">
        <v>42009</v>
      </c>
      <c r="D175" s="156">
        <v>11202</v>
      </c>
      <c r="E175" s="157">
        <v>179</v>
      </c>
      <c r="F175" s="168">
        <v>88</v>
      </c>
      <c r="G175" s="157">
        <v>267</v>
      </c>
      <c r="H175" s="157" t="s">
        <v>133</v>
      </c>
      <c r="I175" s="170">
        <v>40186</v>
      </c>
    </row>
    <row r="176" spans="1:9" ht="24">
      <c r="A176" s="159" t="s">
        <v>297</v>
      </c>
      <c r="B176" s="159" t="s">
        <v>298</v>
      </c>
      <c r="C176" s="160">
        <v>42014</v>
      </c>
      <c r="D176" s="161">
        <v>11049</v>
      </c>
      <c r="E176" s="162">
        <v>227</v>
      </c>
      <c r="F176" s="168">
        <v>93</v>
      </c>
      <c r="G176" s="162">
        <v>320</v>
      </c>
      <c r="H176" s="162" t="s">
        <v>133</v>
      </c>
      <c r="I176" s="171">
        <v>40186</v>
      </c>
    </row>
    <row r="177" spans="1:9">
      <c r="A177" s="154" t="s">
        <v>299</v>
      </c>
      <c r="B177" s="154" t="s">
        <v>300</v>
      </c>
      <c r="C177" s="155">
        <v>42005</v>
      </c>
      <c r="D177" s="156">
        <v>11658</v>
      </c>
      <c r="E177" s="157">
        <v>216</v>
      </c>
      <c r="F177" s="168">
        <v>111</v>
      </c>
      <c r="G177" s="157">
        <v>327</v>
      </c>
      <c r="H177" s="157" t="s">
        <v>133</v>
      </c>
      <c r="I177" s="170">
        <v>42007</v>
      </c>
    </row>
    <row r="178" spans="1:9">
      <c r="A178" s="159" t="s">
        <v>299</v>
      </c>
      <c r="B178" s="159" t="s">
        <v>131</v>
      </c>
      <c r="C178" s="160">
        <v>42005</v>
      </c>
      <c r="D178" s="161">
        <v>11658</v>
      </c>
      <c r="E178" s="162">
        <v>216</v>
      </c>
      <c r="F178" s="168">
        <v>111</v>
      </c>
      <c r="G178" s="162">
        <v>327</v>
      </c>
      <c r="H178" s="162" t="s">
        <v>133</v>
      </c>
      <c r="I178" s="171">
        <v>42007</v>
      </c>
    </row>
    <row r="179" spans="1:9">
      <c r="A179" s="154" t="s">
        <v>301</v>
      </c>
      <c r="B179" s="154" t="s">
        <v>302</v>
      </c>
      <c r="C179" s="155">
        <v>42005</v>
      </c>
      <c r="D179" s="156">
        <v>11658</v>
      </c>
      <c r="E179" s="157">
        <v>227</v>
      </c>
      <c r="F179" s="168">
        <v>89</v>
      </c>
      <c r="G179" s="157">
        <v>316</v>
      </c>
      <c r="H179" s="157" t="s">
        <v>133</v>
      </c>
      <c r="I179" s="170">
        <v>42008</v>
      </c>
    </row>
    <row r="180" spans="1:9">
      <c r="A180" s="159" t="s">
        <v>301</v>
      </c>
      <c r="B180" s="159" t="s">
        <v>131</v>
      </c>
      <c r="C180" s="160">
        <v>42005</v>
      </c>
      <c r="D180" s="161">
        <v>11658</v>
      </c>
      <c r="E180" s="162">
        <v>173</v>
      </c>
      <c r="F180" s="168">
        <v>100</v>
      </c>
      <c r="G180" s="162">
        <v>273</v>
      </c>
      <c r="H180" s="162" t="s">
        <v>133</v>
      </c>
      <c r="I180" s="171">
        <v>41649</v>
      </c>
    </row>
    <row r="181" spans="1:9" ht="24">
      <c r="A181" s="154" t="s">
        <v>303</v>
      </c>
      <c r="B181" s="154" t="s">
        <v>304</v>
      </c>
      <c r="C181" s="155">
        <v>42005</v>
      </c>
      <c r="D181" s="156">
        <v>11658</v>
      </c>
      <c r="E181" s="157">
        <v>55</v>
      </c>
      <c r="F181" s="168">
        <v>26</v>
      </c>
      <c r="G181" s="157">
        <v>81</v>
      </c>
      <c r="H181" s="157" t="s">
        <v>133</v>
      </c>
      <c r="I181" s="170">
        <v>40182</v>
      </c>
    </row>
    <row r="182" spans="1:9">
      <c r="A182" s="159" t="s">
        <v>305</v>
      </c>
      <c r="B182" s="159" t="s">
        <v>131</v>
      </c>
      <c r="C182" s="160">
        <v>42005</v>
      </c>
      <c r="D182" s="161">
        <v>11658</v>
      </c>
      <c r="E182" s="162">
        <v>182</v>
      </c>
      <c r="F182" s="168">
        <v>89</v>
      </c>
      <c r="G182" s="162">
        <v>271</v>
      </c>
      <c r="H182" s="162" t="s">
        <v>133</v>
      </c>
      <c r="I182" s="171">
        <v>41281</v>
      </c>
    </row>
    <row r="183" spans="1:9">
      <c r="A183" s="154" t="s">
        <v>305</v>
      </c>
      <c r="B183" s="154" t="s">
        <v>306</v>
      </c>
      <c r="C183" s="155">
        <v>42005</v>
      </c>
      <c r="D183" s="156">
        <v>11658</v>
      </c>
      <c r="E183" s="157">
        <v>190</v>
      </c>
      <c r="F183" s="168">
        <v>96</v>
      </c>
      <c r="G183" s="157">
        <v>286</v>
      </c>
      <c r="H183" s="157" t="s">
        <v>133</v>
      </c>
      <c r="I183" s="170">
        <v>41281</v>
      </c>
    </row>
    <row r="184" spans="1:9">
      <c r="A184" s="159" t="s">
        <v>307</v>
      </c>
      <c r="B184" s="159" t="s">
        <v>308</v>
      </c>
      <c r="C184" s="160">
        <v>42005</v>
      </c>
      <c r="D184" s="161">
        <v>11658</v>
      </c>
      <c r="E184" s="162">
        <v>258</v>
      </c>
      <c r="F184" s="168">
        <v>119</v>
      </c>
      <c r="G184" s="162">
        <v>377</v>
      </c>
      <c r="H184" s="163" t="s">
        <v>130</v>
      </c>
      <c r="I184" s="171">
        <v>40911</v>
      </c>
    </row>
    <row r="185" spans="1:9">
      <c r="A185" s="154" t="s">
        <v>307</v>
      </c>
      <c r="B185" s="154" t="s">
        <v>309</v>
      </c>
      <c r="C185" s="155">
        <v>42005</v>
      </c>
      <c r="D185" s="156">
        <v>11658</v>
      </c>
      <c r="E185" s="157">
        <v>167</v>
      </c>
      <c r="F185" s="168">
        <v>100</v>
      </c>
      <c r="G185" s="157">
        <v>267</v>
      </c>
      <c r="H185" s="157" t="s">
        <v>133</v>
      </c>
      <c r="I185" s="170">
        <v>41278</v>
      </c>
    </row>
    <row r="186" spans="1:9">
      <c r="A186" s="159" t="s">
        <v>307</v>
      </c>
      <c r="B186" s="159" t="s">
        <v>310</v>
      </c>
      <c r="C186" s="160">
        <v>42005</v>
      </c>
      <c r="D186" s="161">
        <v>11658</v>
      </c>
      <c r="E186" s="162">
        <v>153</v>
      </c>
      <c r="F186" s="168">
        <v>88</v>
      </c>
      <c r="G186" s="162">
        <v>241</v>
      </c>
      <c r="H186" s="162" t="s">
        <v>133</v>
      </c>
      <c r="I186" s="171">
        <v>41282</v>
      </c>
    </row>
    <row r="187" spans="1:9">
      <c r="A187" s="154" t="s">
        <v>307</v>
      </c>
      <c r="B187" s="154" t="s">
        <v>311</v>
      </c>
      <c r="C187" s="155">
        <v>42005</v>
      </c>
      <c r="D187" s="156">
        <v>11658</v>
      </c>
      <c r="E187" s="157">
        <v>99</v>
      </c>
      <c r="F187" s="168">
        <v>83</v>
      </c>
      <c r="G187" s="157">
        <v>182</v>
      </c>
      <c r="H187" s="157" t="s">
        <v>133</v>
      </c>
      <c r="I187" s="170">
        <v>38722</v>
      </c>
    </row>
    <row r="188" spans="1:9">
      <c r="A188" s="159" t="s">
        <v>307</v>
      </c>
      <c r="B188" s="159" t="s">
        <v>312</v>
      </c>
      <c r="C188" s="160">
        <v>42005</v>
      </c>
      <c r="D188" s="161">
        <v>11658</v>
      </c>
      <c r="E188" s="162">
        <v>166</v>
      </c>
      <c r="F188" s="168">
        <v>108</v>
      </c>
      <c r="G188" s="162">
        <v>274</v>
      </c>
      <c r="H188" s="162" t="s">
        <v>133</v>
      </c>
      <c r="I188" s="171">
        <v>41278</v>
      </c>
    </row>
    <row r="189" spans="1:9">
      <c r="A189" s="154" t="s">
        <v>307</v>
      </c>
      <c r="B189" s="154" t="s">
        <v>313</v>
      </c>
      <c r="C189" s="155">
        <v>42005</v>
      </c>
      <c r="D189" s="156">
        <v>11658</v>
      </c>
      <c r="E189" s="157">
        <v>176</v>
      </c>
      <c r="F189" s="168">
        <v>122</v>
      </c>
      <c r="G189" s="157">
        <v>298</v>
      </c>
      <c r="H189" s="157" t="s">
        <v>133</v>
      </c>
      <c r="I189" s="170">
        <v>41640</v>
      </c>
    </row>
    <row r="190" spans="1:9">
      <c r="A190" s="159" t="s">
        <v>307</v>
      </c>
      <c r="B190" s="159" t="s">
        <v>314</v>
      </c>
      <c r="C190" s="160">
        <v>42005</v>
      </c>
      <c r="D190" s="161">
        <v>11658</v>
      </c>
      <c r="E190" s="162">
        <v>243</v>
      </c>
      <c r="F190" s="168">
        <v>164</v>
      </c>
      <c r="G190" s="162">
        <v>407</v>
      </c>
      <c r="H190" s="162" t="s">
        <v>133</v>
      </c>
      <c r="I190" s="171">
        <v>41642</v>
      </c>
    </row>
    <row r="191" spans="1:9">
      <c r="A191" s="154" t="s">
        <v>307</v>
      </c>
      <c r="B191" s="154" t="s">
        <v>315</v>
      </c>
      <c r="C191" s="155">
        <v>42005</v>
      </c>
      <c r="D191" s="156">
        <v>11658</v>
      </c>
      <c r="E191" s="157">
        <v>168</v>
      </c>
      <c r="F191" s="168">
        <v>100</v>
      </c>
      <c r="G191" s="157">
        <v>268</v>
      </c>
      <c r="H191" s="157" t="s">
        <v>133</v>
      </c>
      <c r="I191" s="170">
        <v>40916</v>
      </c>
    </row>
    <row r="192" spans="1:9">
      <c r="A192" s="159" t="s">
        <v>307</v>
      </c>
      <c r="B192" s="159" t="s">
        <v>316</v>
      </c>
      <c r="C192" s="160">
        <v>42005</v>
      </c>
      <c r="D192" s="161">
        <v>11658</v>
      </c>
      <c r="E192" s="162">
        <v>187</v>
      </c>
      <c r="F192" s="168">
        <v>122</v>
      </c>
      <c r="G192" s="162">
        <v>309</v>
      </c>
      <c r="H192" s="162" t="s">
        <v>133</v>
      </c>
      <c r="I192" s="171">
        <v>41282</v>
      </c>
    </row>
    <row r="193" spans="1:9">
      <c r="A193" s="154" t="s">
        <v>307</v>
      </c>
      <c r="B193" s="154" t="s">
        <v>317</v>
      </c>
      <c r="C193" s="155">
        <v>42005</v>
      </c>
      <c r="D193" s="156">
        <v>11658</v>
      </c>
      <c r="E193" s="157">
        <v>152</v>
      </c>
      <c r="F193" s="168">
        <v>111</v>
      </c>
      <c r="G193" s="157">
        <v>263</v>
      </c>
      <c r="H193" s="157" t="s">
        <v>133</v>
      </c>
      <c r="I193" s="170">
        <v>40552</v>
      </c>
    </row>
    <row r="194" spans="1:9">
      <c r="A194" s="159" t="s">
        <v>307</v>
      </c>
      <c r="B194" s="159" t="s">
        <v>318</v>
      </c>
      <c r="C194" s="160">
        <v>42005</v>
      </c>
      <c r="D194" s="161">
        <v>11658</v>
      </c>
      <c r="E194" s="162">
        <v>187</v>
      </c>
      <c r="F194" s="168">
        <v>101</v>
      </c>
      <c r="G194" s="162">
        <v>288</v>
      </c>
      <c r="H194" s="162" t="s">
        <v>133</v>
      </c>
      <c r="I194" s="171">
        <v>41278</v>
      </c>
    </row>
    <row r="195" spans="1:9">
      <c r="A195" s="154" t="s">
        <v>307</v>
      </c>
      <c r="B195" s="154" t="s">
        <v>319</v>
      </c>
      <c r="C195" s="155">
        <v>42005</v>
      </c>
      <c r="D195" s="156">
        <v>11658</v>
      </c>
      <c r="E195" s="157">
        <v>121</v>
      </c>
      <c r="F195" s="168">
        <v>85</v>
      </c>
      <c r="G195" s="157">
        <v>206</v>
      </c>
      <c r="H195" s="157" t="s">
        <v>133</v>
      </c>
      <c r="I195" s="170">
        <v>41282</v>
      </c>
    </row>
    <row r="196" spans="1:9">
      <c r="A196" s="159" t="s">
        <v>307</v>
      </c>
      <c r="B196" s="159" t="s">
        <v>320</v>
      </c>
      <c r="C196" s="160">
        <v>42005</v>
      </c>
      <c r="D196" s="161">
        <v>11658</v>
      </c>
      <c r="E196" s="162">
        <v>131</v>
      </c>
      <c r="F196" s="168">
        <v>52</v>
      </c>
      <c r="G196" s="162">
        <v>183</v>
      </c>
      <c r="H196" s="162" t="s">
        <v>133</v>
      </c>
      <c r="I196" s="171">
        <v>39093</v>
      </c>
    </row>
    <row r="197" spans="1:9">
      <c r="A197" s="154" t="s">
        <v>307</v>
      </c>
      <c r="B197" s="154" t="s">
        <v>321</v>
      </c>
      <c r="C197" s="155">
        <v>42005</v>
      </c>
      <c r="D197" s="156">
        <v>11658</v>
      </c>
      <c r="E197" s="157">
        <v>67</v>
      </c>
      <c r="F197" s="168">
        <v>77</v>
      </c>
      <c r="G197" s="157">
        <v>144</v>
      </c>
      <c r="H197" s="157" t="s">
        <v>133</v>
      </c>
      <c r="I197" s="170">
        <v>39093</v>
      </c>
    </row>
    <row r="198" spans="1:9">
      <c r="A198" s="159" t="s">
        <v>307</v>
      </c>
      <c r="B198" s="159" t="s">
        <v>322</v>
      </c>
      <c r="C198" s="160">
        <v>42005</v>
      </c>
      <c r="D198" s="161">
        <v>11658</v>
      </c>
      <c r="E198" s="162">
        <v>144</v>
      </c>
      <c r="F198" s="168">
        <v>80</v>
      </c>
      <c r="G198" s="162">
        <v>224</v>
      </c>
      <c r="H198" s="162" t="s">
        <v>133</v>
      </c>
      <c r="I198" s="171">
        <v>41282</v>
      </c>
    </row>
    <row r="199" spans="1:9">
      <c r="A199" s="154" t="s">
        <v>307</v>
      </c>
      <c r="B199" s="154" t="s">
        <v>323</v>
      </c>
      <c r="C199" s="155">
        <v>42005</v>
      </c>
      <c r="D199" s="156">
        <v>11658</v>
      </c>
      <c r="E199" s="157">
        <v>131</v>
      </c>
      <c r="F199" s="168">
        <v>119</v>
      </c>
      <c r="G199" s="157">
        <v>250</v>
      </c>
      <c r="H199" s="157" t="s">
        <v>133</v>
      </c>
      <c r="I199" s="170">
        <v>40554</v>
      </c>
    </row>
    <row r="200" spans="1:9">
      <c r="A200" s="159" t="s">
        <v>307</v>
      </c>
      <c r="B200" s="159" t="s">
        <v>324</v>
      </c>
      <c r="C200" s="160">
        <v>42005</v>
      </c>
      <c r="D200" s="161">
        <v>11658</v>
      </c>
      <c r="E200" s="162">
        <v>143</v>
      </c>
      <c r="F200" s="168">
        <v>103</v>
      </c>
      <c r="G200" s="162">
        <v>246</v>
      </c>
      <c r="H200" s="162" t="s">
        <v>133</v>
      </c>
      <c r="I200" s="171">
        <v>41282</v>
      </c>
    </row>
    <row r="201" spans="1:9">
      <c r="A201" s="154" t="s">
        <v>307</v>
      </c>
      <c r="B201" s="154" t="s">
        <v>131</v>
      </c>
      <c r="C201" s="155">
        <v>42005</v>
      </c>
      <c r="D201" s="156">
        <v>11658</v>
      </c>
      <c r="E201" s="157">
        <v>152</v>
      </c>
      <c r="F201" s="168">
        <v>118</v>
      </c>
      <c r="G201" s="157">
        <v>270</v>
      </c>
      <c r="H201" s="157" t="s">
        <v>133</v>
      </c>
      <c r="I201" s="170">
        <v>41286</v>
      </c>
    </row>
    <row r="202" spans="1:9">
      <c r="A202" s="159" t="s">
        <v>307</v>
      </c>
      <c r="B202" s="159" t="s">
        <v>325</v>
      </c>
      <c r="C202" s="160">
        <v>42005</v>
      </c>
      <c r="D202" s="161">
        <v>11658</v>
      </c>
      <c r="E202" s="162">
        <v>157</v>
      </c>
      <c r="F202" s="168">
        <v>88</v>
      </c>
      <c r="G202" s="162">
        <v>245</v>
      </c>
      <c r="H202" s="162" t="s">
        <v>133</v>
      </c>
      <c r="I202" s="171">
        <v>40548</v>
      </c>
    </row>
    <row r="203" spans="1:9">
      <c r="A203" s="154" t="s">
        <v>307</v>
      </c>
      <c r="B203" s="154" t="s">
        <v>326</v>
      </c>
      <c r="C203" s="155">
        <v>42005</v>
      </c>
      <c r="D203" s="156">
        <v>11658</v>
      </c>
      <c r="E203" s="157">
        <v>184</v>
      </c>
      <c r="F203" s="168">
        <v>95</v>
      </c>
      <c r="G203" s="157">
        <v>279</v>
      </c>
      <c r="H203" s="157" t="s">
        <v>133</v>
      </c>
      <c r="I203" s="170">
        <v>41282</v>
      </c>
    </row>
    <row r="204" spans="1:9">
      <c r="A204" s="159" t="s">
        <v>307</v>
      </c>
      <c r="B204" s="159" t="s">
        <v>327</v>
      </c>
      <c r="C204" s="160">
        <v>42005</v>
      </c>
      <c r="D204" s="161">
        <v>11658</v>
      </c>
      <c r="E204" s="162">
        <v>237</v>
      </c>
      <c r="F204" s="168">
        <v>93</v>
      </c>
      <c r="G204" s="162">
        <v>330</v>
      </c>
      <c r="H204" s="162" t="s">
        <v>133</v>
      </c>
      <c r="I204" s="171">
        <v>40911</v>
      </c>
    </row>
    <row r="205" spans="1:9">
      <c r="A205" s="154" t="s">
        <v>307</v>
      </c>
      <c r="B205" s="154" t="s">
        <v>328</v>
      </c>
      <c r="C205" s="155">
        <v>42005</v>
      </c>
      <c r="D205" s="156">
        <v>11658</v>
      </c>
      <c r="E205" s="157">
        <v>141</v>
      </c>
      <c r="F205" s="168">
        <v>86</v>
      </c>
      <c r="G205" s="157">
        <v>227</v>
      </c>
      <c r="H205" s="157" t="s">
        <v>133</v>
      </c>
      <c r="I205" s="170">
        <v>40547</v>
      </c>
    </row>
    <row r="206" spans="1:9">
      <c r="A206" s="159" t="s">
        <v>307</v>
      </c>
      <c r="B206" s="159" t="s">
        <v>329</v>
      </c>
      <c r="C206" s="160">
        <v>42005</v>
      </c>
      <c r="D206" s="161">
        <v>11658</v>
      </c>
      <c r="E206" s="162">
        <v>193</v>
      </c>
      <c r="F206" s="168">
        <v>107</v>
      </c>
      <c r="G206" s="162">
        <v>300</v>
      </c>
      <c r="H206" s="162" t="s">
        <v>133</v>
      </c>
      <c r="I206" s="171">
        <v>41279</v>
      </c>
    </row>
    <row r="207" spans="1:9">
      <c r="A207" s="154" t="s">
        <v>307</v>
      </c>
      <c r="B207" s="154" t="s">
        <v>330</v>
      </c>
      <c r="C207" s="155">
        <v>42005</v>
      </c>
      <c r="D207" s="156">
        <v>11658</v>
      </c>
      <c r="E207" s="157">
        <v>264</v>
      </c>
      <c r="F207" s="168">
        <v>135</v>
      </c>
      <c r="G207" s="157">
        <v>399</v>
      </c>
      <c r="H207" s="157" t="s">
        <v>133</v>
      </c>
      <c r="I207" s="170">
        <v>40554</v>
      </c>
    </row>
    <row r="208" spans="1:9">
      <c r="A208" s="159" t="s">
        <v>307</v>
      </c>
      <c r="B208" s="159" t="s">
        <v>331</v>
      </c>
      <c r="C208" s="160">
        <v>42005</v>
      </c>
      <c r="D208" s="161">
        <v>11658</v>
      </c>
      <c r="E208" s="162">
        <v>157</v>
      </c>
      <c r="F208" s="168">
        <v>114</v>
      </c>
      <c r="G208" s="162">
        <v>271</v>
      </c>
      <c r="H208" s="162" t="s">
        <v>133</v>
      </c>
      <c r="I208" s="171">
        <v>41282</v>
      </c>
    </row>
    <row r="209" spans="1:9">
      <c r="A209" s="154" t="s">
        <v>307</v>
      </c>
      <c r="B209" s="154" t="s">
        <v>332</v>
      </c>
      <c r="C209" s="155">
        <v>42005</v>
      </c>
      <c r="D209" s="156">
        <v>11658</v>
      </c>
      <c r="E209" s="157">
        <v>141</v>
      </c>
      <c r="F209" s="168">
        <v>102</v>
      </c>
      <c r="G209" s="157">
        <v>243</v>
      </c>
      <c r="H209" s="157" t="s">
        <v>133</v>
      </c>
      <c r="I209" s="170">
        <v>40913</v>
      </c>
    </row>
    <row r="210" spans="1:9">
      <c r="A210" s="159" t="s">
        <v>307</v>
      </c>
      <c r="B210" s="159" t="s">
        <v>333</v>
      </c>
      <c r="C210" s="160">
        <v>42005</v>
      </c>
      <c r="D210" s="161">
        <v>11658</v>
      </c>
      <c r="E210" s="162">
        <v>146</v>
      </c>
      <c r="F210" s="168">
        <v>79</v>
      </c>
      <c r="G210" s="162">
        <v>225</v>
      </c>
      <c r="H210" s="162" t="s">
        <v>133</v>
      </c>
      <c r="I210" s="171">
        <v>41282</v>
      </c>
    </row>
    <row r="211" spans="1:9">
      <c r="A211" s="154" t="s">
        <v>307</v>
      </c>
      <c r="B211" s="154" t="s">
        <v>334</v>
      </c>
      <c r="C211" s="155">
        <v>42005</v>
      </c>
      <c r="D211" s="156">
        <v>11658</v>
      </c>
      <c r="E211" s="157">
        <v>152</v>
      </c>
      <c r="F211" s="168">
        <v>118</v>
      </c>
      <c r="G211" s="157">
        <v>270</v>
      </c>
      <c r="H211" s="157" t="s">
        <v>133</v>
      </c>
      <c r="I211" s="170">
        <v>41286</v>
      </c>
    </row>
    <row r="212" spans="1:9">
      <c r="A212" s="159" t="s">
        <v>307</v>
      </c>
      <c r="B212" s="159" t="s">
        <v>335</v>
      </c>
      <c r="C212" s="160">
        <v>42005</v>
      </c>
      <c r="D212" s="161">
        <v>11658</v>
      </c>
      <c r="E212" s="162">
        <v>159</v>
      </c>
      <c r="F212" s="168">
        <v>112</v>
      </c>
      <c r="G212" s="162">
        <v>271</v>
      </c>
      <c r="H212" s="162" t="s">
        <v>133</v>
      </c>
      <c r="I212" s="171">
        <v>40544</v>
      </c>
    </row>
    <row r="213" spans="1:9">
      <c r="A213" s="154" t="s">
        <v>307</v>
      </c>
      <c r="B213" s="154" t="s">
        <v>336</v>
      </c>
      <c r="C213" s="155">
        <v>42005</v>
      </c>
      <c r="D213" s="156">
        <v>11658</v>
      </c>
      <c r="E213" s="157">
        <v>142</v>
      </c>
      <c r="F213" s="168">
        <v>111</v>
      </c>
      <c r="G213" s="157">
        <v>253</v>
      </c>
      <c r="H213" s="157" t="s">
        <v>133</v>
      </c>
      <c r="I213" s="170">
        <v>41283</v>
      </c>
    </row>
    <row r="214" spans="1:9">
      <c r="A214" s="159" t="s">
        <v>307</v>
      </c>
      <c r="B214" s="159" t="s">
        <v>337</v>
      </c>
      <c r="C214" s="160">
        <v>42005</v>
      </c>
      <c r="D214" s="161">
        <v>11658</v>
      </c>
      <c r="E214" s="162">
        <v>159</v>
      </c>
      <c r="F214" s="168">
        <v>107</v>
      </c>
      <c r="G214" s="162">
        <v>266</v>
      </c>
      <c r="H214" s="162" t="s">
        <v>133</v>
      </c>
      <c r="I214" s="171">
        <v>41282</v>
      </c>
    </row>
    <row r="215" spans="1:9" ht="24">
      <c r="A215" s="154" t="s">
        <v>338</v>
      </c>
      <c r="B215" s="154" t="s">
        <v>339</v>
      </c>
      <c r="C215" s="155">
        <v>42005</v>
      </c>
      <c r="D215" s="156">
        <v>11658</v>
      </c>
      <c r="E215" s="157">
        <v>58</v>
      </c>
      <c r="F215" s="168">
        <v>50</v>
      </c>
      <c r="G215" s="157">
        <v>108</v>
      </c>
      <c r="H215" s="157" t="s">
        <v>133</v>
      </c>
      <c r="I215" s="170">
        <v>35798</v>
      </c>
    </row>
    <row r="216" spans="1:9">
      <c r="A216" s="159" t="s">
        <v>340</v>
      </c>
      <c r="B216" s="159" t="s">
        <v>341</v>
      </c>
      <c r="C216" s="160">
        <v>42005</v>
      </c>
      <c r="D216" s="161">
        <v>11658</v>
      </c>
      <c r="E216" s="162">
        <v>139</v>
      </c>
      <c r="F216" s="168">
        <v>85</v>
      </c>
      <c r="G216" s="162">
        <v>224</v>
      </c>
      <c r="H216" s="163" t="s">
        <v>130</v>
      </c>
      <c r="I216" s="171">
        <v>40190</v>
      </c>
    </row>
    <row r="217" spans="1:9">
      <c r="A217" s="154" t="s">
        <v>340</v>
      </c>
      <c r="B217" s="154" t="s">
        <v>342</v>
      </c>
      <c r="C217" s="155">
        <v>42005</v>
      </c>
      <c r="D217" s="156">
        <v>11658</v>
      </c>
      <c r="E217" s="157">
        <v>277</v>
      </c>
      <c r="F217" s="168">
        <v>105</v>
      </c>
      <c r="G217" s="157">
        <v>382</v>
      </c>
      <c r="H217" s="158" t="s">
        <v>130</v>
      </c>
      <c r="I217" s="170">
        <v>40190</v>
      </c>
    </row>
    <row r="218" spans="1:9" ht="24">
      <c r="A218" s="159" t="s">
        <v>340</v>
      </c>
      <c r="B218" s="159" t="s">
        <v>343</v>
      </c>
      <c r="C218" s="160">
        <v>42005</v>
      </c>
      <c r="D218" s="161">
        <v>11658</v>
      </c>
      <c r="E218" s="162">
        <v>135</v>
      </c>
      <c r="F218" s="168">
        <v>84</v>
      </c>
      <c r="G218" s="162">
        <v>219</v>
      </c>
      <c r="H218" s="163" t="s">
        <v>130</v>
      </c>
      <c r="I218" s="171">
        <v>40190</v>
      </c>
    </row>
    <row r="219" spans="1:9">
      <c r="A219" s="154" t="s">
        <v>340</v>
      </c>
      <c r="B219" s="154" t="s">
        <v>344</v>
      </c>
      <c r="C219" s="155">
        <v>42005</v>
      </c>
      <c r="D219" s="156">
        <v>11658</v>
      </c>
      <c r="E219" s="157">
        <v>164</v>
      </c>
      <c r="F219" s="168">
        <v>85</v>
      </c>
      <c r="G219" s="157">
        <v>249</v>
      </c>
      <c r="H219" s="158" t="s">
        <v>130</v>
      </c>
      <c r="I219" s="170">
        <v>40190</v>
      </c>
    </row>
    <row r="220" spans="1:9">
      <c r="A220" s="159" t="s">
        <v>340</v>
      </c>
      <c r="B220" s="159" t="s">
        <v>345</v>
      </c>
      <c r="C220" s="160">
        <v>42005</v>
      </c>
      <c r="D220" s="161">
        <v>11658</v>
      </c>
      <c r="E220" s="162">
        <v>304</v>
      </c>
      <c r="F220" s="168">
        <v>107</v>
      </c>
      <c r="G220" s="162">
        <v>411</v>
      </c>
      <c r="H220" s="163" t="s">
        <v>130</v>
      </c>
      <c r="I220" s="171">
        <v>40190</v>
      </c>
    </row>
    <row r="221" spans="1:9">
      <c r="A221" s="154" t="s">
        <v>340</v>
      </c>
      <c r="B221" s="154" t="s">
        <v>346</v>
      </c>
      <c r="C221" s="155">
        <v>42005</v>
      </c>
      <c r="D221" s="156">
        <v>11658</v>
      </c>
      <c r="E221" s="157">
        <v>166</v>
      </c>
      <c r="F221" s="168">
        <v>96</v>
      </c>
      <c r="G221" s="157">
        <v>262</v>
      </c>
      <c r="H221" s="158" t="s">
        <v>130</v>
      </c>
      <c r="I221" s="170">
        <v>40190</v>
      </c>
    </row>
    <row r="222" spans="1:9">
      <c r="A222" s="159" t="s">
        <v>340</v>
      </c>
      <c r="B222" s="159" t="s">
        <v>131</v>
      </c>
      <c r="C222" s="160">
        <v>42005</v>
      </c>
      <c r="D222" s="161">
        <v>11658</v>
      </c>
      <c r="E222" s="162">
        <v>161</v>
      </c>
      <c r="F222" s="168">
        <v>89</v>
      </c>
      <c r="G222" s="162">
        <v>250</v>
      </c>
      <c r="H222" s="163" t="s">
        <v>130</v>
      </c>
      <c r="I222" s="171">
        <v>40190</v>
      </c>
    </row>
    <row r="223" spans="1:9">
      <c r="A223" s="154" t="s">
        <v>340</v>
      </c>
      <c r="B223" s="154" t="s">
        <v>347</v>
      </c>
      <c r="C223" s="155">
        <v>42005</v>
      </c>
      <c r="D223" s="156">
        <v>11658</v>
      </c>
      <c r="E223" s="157">
        <v>161</v>
      </c>
      <c r="F223" s="168">
        <v>89</v>
      </c>
      <c r="G223" s="157">
        <v>250</v>
      </c>
      <c r="H223" s="158" t="s">
        <v>130</v>
      </c>
      <c r="I223" s="170">
        <v>40190</v>
      </c>
    </row>
    <row r="224" spans="1:9">
      <c r="A224" s="159" t="s">
        <v>340</v>
      </c>
      <c r="B224" s="159" t="s">
        <v>348</v>
      </c>
      <c r="C224" s="160">
        <v>42005</v>
      </c>
      <c r="D224" s="161">
        <v>11658</v>
      </c>
      <c r="E224" s="162">
        <v>164</v>
      </c>
      <c r="F224" s="168">
        <v>85</v>
      </c>
      <c r="G224" s="162">
        <v>249</v>
      </c>
      <c r="H224" s="163" t="s">
        <v>130</v>
      </c>
      <c r="I224" s="171">
        <v>40190</v>
      </c>
    </row>
    <row r="225" spans="1:9">
      <c r="A225" s="154" t="s">
        <v>349</v>
      </c>
      <c r="B225" s="154" t="s">
        <v>350</v>
      </c>
      <c r="C225" s="155">
        <v>42005</v>
      </c>
      <c r="D225" s="156">
        <v>11658</v>
      </c>
      <c r="E225" s="157">
        <v>263</v>
      </c>
      <c r="F225" s="168">
        <v>114</v>
      </c>
      <c r="G225" s="157">
        <v>377</v>
      </c>
      <c r="H225" s="157" t="s">
        <v>133</v>
      </c>
      <c r="I225" s="170">
        <v>40554</v>
      </c>
    </row>
    <row r="226" spans="1:9">
      <c r="A226" s="159" t="s">
        <v>349</v>
      </c>
      <c r="B226" s="159" t="s">
        <v>131</v>
      </c>
      <c r="C226" s="160">
        <v>42005</v>
      </c>
      <c r="D226" s="161">
        <v>11658</v>
      </c>
      <c r="E226" s="162">
        <v>89</v>
      </c>
      <c r="F226" s="168">
        <v>86</v>
      </c>
      <c r="G226" s="162">
        <v>175</v>
      </c>
      <c r="H226" s="162" t="s">
        <v>133</v>
      </c>
      <c r="I226" s="171">
        <v>40554</v>
      </c>
    </row>
    <row r="227" spans="1:9">
      <c r="A227" s="154" t="s">
        <v>351</v>
      </c>
      <c r="B227" s="154" t="s">
        <v>131</v>
      </c>
      <c r="C227" s="155">
        <v>42005</v>
      </c>
      <c r="D227" s="156">
        <v>11658</v>
      </c>
      <c r="E227" s="157">
        <v>229</v>
      </c>
      <c r="F227" s="168">
        <v>113</v>
      </c>
      <c r="G227" s="157">
        <v>342</v>
      </c>
      <c r="H227" s="157" t="s">
        <v>133</v>
      </c>
      <c r="I227" s="170">
        <v>42007</v>
      </c>
    </row>
    <row r="228" spans="1:9">
      <c r="A228" s="159" t="s">
        <v>351</v>
      </c>
      <c r="B228" s="159" t="s">
        <v>352</v>
      </c>
      <c r="C228" s="160">
        <v>42005</v>
      </c>
      <c r="D228" s="161">
        <v>11658</v>
      </c>
      <c r="E228" s="162">
        <v>229</v>
      </c>
      <c r="F228" s="168">
        <v>113</v>
      </c>
      <c r="G228" s="162">
        <v>342</v>
      </c>
      <c r="H228" s="162" t="s">
        <v>133</v>
      </c>
      <c r="I228" s="171">
        <v>42007</v>
      </c>
    </row>
    <row r="229" spans="1:9">
      <c r="A229" s="154" t="s">
        <v>353</v>
      </c>
      <c r="B229" s="154" t="s">
        <v>131</v>
      </c>
      <c r="C229" s="155">
        <v>42005</v>
      </c>
      <c r="D229" s="156">
        <v>11658</v>
      </c>
      <c r="E229" s="157">
        <v>147</v>
      </c>
      <c r="F229" s="168">
        <v>109</v>
      </c>
      <c r="G229" s="157">
        <v>256</v>
      </c>
      <c r="H229" s="157" t="s">
        <v>133</v>
      </c>
      <c r="I229" s="170">
        <v>41640</v>
      </c>
    </row>
    <row r="230" spans="1:9">
      <c r="A230" s="159" t="s">
        <v>353</v>
      </c>
      <c r="B230" s="159" t="s">
        <v>354</v>
      </c>
      <c r="C230" s="160">
        <v>42005</v>
      </c>
      <c r="D230" s="161">
        <v>11658</v>
      </c>
      <c r="E230" s="162">
        <v>147</v>
      </c>
      <c r="F230" s="168">
        <v>109</v>
      </c>
      <c r="G230" s="162">
        <v>256</v>
      </c>
      <c r="H230" s="162" t="s">
        <v>133</v>
      </c>
      <c r="I230" s="171">
        <v>41640</v>
      </c>
    </row>
    <row r="231" spans="1:9">
      <c r="A231" s="154" t="s">
        <v>355</v>
      </c>
      <c r="B231" s="154" t="s">
        <v>356</v>
      </c>
      <c r="C231" s="155">
        <v>42005</v>
      </c>
      <c r="D231" s="156">
        <v>11658</v>
      </c>
      <c r="E231" s="157">
        <v>216</v>
      </c>
      <c r="F231" s="168">
        <v>107</v>
      </c>
      <c r="G231" s="157">
        <v>323</v>
      </c>
      <c r="H231" s="157" t="s">
        <v>133</v>
      </c>
      <c r="I231" s="170">
        <v>42008</v>
      </c>
    </row>
    <row r="232" spans="1:9">
      <c r="A232" s="159" t="s">
        <v>355</v>
      </c>
      <c r="B232" s="159" t="s">
        <v>131</v>
      </c>
      <c r="C232" s="160">
        <v>42005</v>
      </c>
      <c r="D232" s="161">
        <v>11658</v>
      </c>
      <c r="E232" s="162">
        <v>80</v>
      </c>
      <c r="F232" s="168">
        <v>76</v>
      </c>
      <c r="G232" s="162">
        <v>156</v>
      </c>
      <c r="H232" s="162" t="s">
        <v>133</v>
      </c>
      <c r="I232" s="171">
        <v>40912</v>
      </c>
    </row>
    <row r="233" spans="1:9" ht="24">
      <c r="A233" s="154" t="s">
        <v>355</v>
      </c>
      <c r="B233" s="154" t="s">
        <v>357</v>
      </c>
      <c r="C233" s="155">
        <v>42005</v>
      </c>
      <c r="D233" s="156">
        <v>11658</v>
      </c>
      <c r="E233" s="157">
        <v>75</v>
      </c>
      <c r="F233" s="168">
        <v>71</v>
      </c>
      <c r="G233" s="157">
        <v>146</v>
      </c>
      <c r="H233" s="157" t="s">
        <v>133</v>
      </c>
      <c r="I233" s="170">
        <v>42008</v>
      </c>
    </row>
    <row r="234" spans="1:9">
      <c r="A234" s="159" t="s">
        <v>358</v>
      </c>
      <c r="B234" s="159" t="s">
        <v>359</v>
      </c>
      <c r="C234" s="161">
        <v>41395</v>
      </c>
      <c r="D234" s="161">
        <v>42278</v>
      </c>
      <c r="E234" s="162">
        <v>340</v>
      </c>
      <c r="F234" s="168">
        <v>148</v>
      </c>
      <c r="G234" s="162">
        <v>488</v>
      </c>
      <c r="H234" s="162" t="s">
        <v>133</v>
      </c>
      <c r="I234" s="171">
        <v>41647</v>
      </c>
    </row>
    <row r="235" spans="1:9">
      <c r="A235" s="154" t="s">
        <v>358</v>
      </c>
      <c r="B235" s="154" t="s">
        <v>359</v>
      </c>
      <c r="C235" s="156">
        <v>42644</v>
      </c>
      <c r="D235" s="155">
        <v>42343</v>
      </c>
      <c r="E235" s="157">
        <v>229</v>
      </c>
      <c r="F235" s="168">
        <v>137</v>
      </c>
      <c r="G235" s="157">
        <v>366</v>
      </c>
      <c r="H235" s="157" t="s">
        <v>133</v>
      </c>
      <c r="I235" s="170">
        <v>41647</v>
      </c>
    </row>
    <row r="236" spans="1:9">
      <c r="A236" s="159" t="s">
        <v>358</v>
      </c>
      <c r="B236" s="159" t="s">
        <v>360</v>
      </c>
      <c r="C236" s="161">
        <v>41395</v>
      </c>
      <c r="D236" s="161">
        <v>42278</v>
      </c>
      <c r="E236" s="162">
        <v>340</v>
      </c>
      <c r="F236" s="168">
        <v>148</v>
      </c>
      <c r="G236" s="162">
        <v>488</v>
      </c>
      <c r="H236" s="162" t="s">
        <v>133</v>
      </c>
      <c r="I236" s="171">
        <v>41647</v>
      </c>
    </row>
    <row r="237" spans="1:9">
      <c r="A237" s="154" t="s">
        <v>358</v>
      </c>
      <c r="B237" s="154" t="s">
        <v>360</v>
      </c>
      <c r="C237" s="156">
        <v>42644</v>
      </c>
      <c r="D237" s="155">
        <v>42343</v>
      </c>
      <c r="E237" s="157">
        <v>229</v>
      </c>
      <c r="F237" s="168">
        <v>137</v>
      </c>
      <c r="G237" s="157">
        <v>366</v>
      </c>
      <c r="H237" s="157" t="s">
        <v>133</v>
      </c>
      <c r="I237" s="170">
        <v>41647</v>
      </c>
    </row>
    <row r="238" spans="1:9">
      <c r="A238" s="159" t="s">
        <v>358</v>
      </c>
      <c r="B238" s="159" t="s">
        <v>131</v>
      </c>
      <c r="C238" s="160">
        <v>42005</v>
      </c>
      <c r="D238" s="161">
        <v>11658</v>
      </c>
      <c r="E238" s="162">
        <v>184</v>
      </c>
      <c r="F238" s="168">
        <v>101</v>
      </c>
      <c r="G238" s="162">
        <v>285</v>
      </c>
      <c r="H238" s="162" t="s">
        <v>133</v>
      </c>
      <c r="I238" s="171">
        <v>41645</v>
      </c>
    </row>
    <row r="239" spans="1:9">
      <c r="A239" s="154" t="s">
        <v>358</v>
      </c>
      <c r="B239" s="154" t="s">
        <v>361</v>
      </c>
      <c r="C239" s="155">
        <v>42009</v>
      </c>
      <c r="D239" s="156">
        <v>42278</v>
      </c>
      <c r="E239" s="157">
        <v>270</v>
      </c>
      <c r="F239" s="168">
        <v>118</v>
      </c>
      <c r="G239" s="157">
        <v>388</v>
      </c>
      <c r="H239" s="157" t="s">
        <v>133</v>
      </c>
      <c r="I239" s="170">
        <v>41647</v>
      </c>
    </row>
    <row r="240" spans="1:9">
      <c r="A240" s="159" t="s">
        <v>358</v>
      </c>
      <c r="B240" s="159" t="s">
        <v>361</v>
      </c>
      <c r="C240" s="161">
        <v>42644</v>
      </c>
      <c r="D240" s="161">
        <v>11049</v>
      </c>
      <c r="E240" s="162">
        <v>169</v>
      </c>
      <c r="F240" s="168">
        <v>108</v>
      </c>
      <c r="G240" s="162">
        <v>277</v>
      </c>
      <c r="H240" s="162" t="s">
        <v>133</v>
      </c>
      <c r="I240" s="171">
        <v>41647</v>
      </c>
    </row>
    <row r="241" spans="1:9">
      <c r="A241" s="154" t="s">
        <v>358</v>
      </c>
      <c r="B241" s="154" t="s">
        <v>362</v>
      </c>
      <c r="C241" s="155">
        <v>42005</v>
      </c>
      <c r="D241" s="156">
        <v>11658</v>
      </c>
      <c r="E241" s="157">
        <v>184</v>
      </c>
      <c r="F241" s="168">
        <v>101</v>
      </c>
      <c r="G241" s="157">
        <v>285</v>
      </c>
      <c r="H241" s="157" t="s">
        <v>133</v>
      </c>
      <c r="I241" s="170">
        <v>41645</v>
      </c>
    </row>
    <row r="242" spans="1:9" ht="24">
      <c r="A242" s="159" t="s">
        <v>363</v>
      </c>
      <c r="B242" s="159" t="s">
        <v>364</v>
      </c>
      <c r="C242" s="160">
        <v>42005</v>
      </c>
      <c r="D242" s="161">
        <v>11658</v>
      </c>
      <c r="E242" s="162">
        <v>50</v>
      </c>
      <c r="F242" s="168">
        <v>34</v>
      </c>
      <c r="G242" s="162">
        <v>84</v>
      </c>
      <c r="H242" s="162" t="s">
        <v>133</v>
      </c>
      <c r="I242" s="171">
        <v>40184</v>
      </c>
    </row>
    <row r="243" spans="1:9">
      <c r="A243" s="154" t="s">
        <v>363</v>
      </c>
      <c r="B243" s="154" t="s">
        <v>365</v>
      </c>
      <c r="C243" s="155">
        <v>42005</v>
      </c>
      <c r="D243" s="156">
        <v>11658</v>
      </c>
      <c r="E243" s="157">
        <v>100</v>
      </c>
      <c r="F243" s="168">
        <v>88</v>
      </c>
      <c r="G243" s="157">
        <v>188</v>
      </c>
      <c r="H243" s="157" t="s">
        <v>133</v>
      </c>
      <c r="I243" s="170">
        <v>41279</v>
      </c>
    </row>
    <row r="244" spans="1:9">
      <c r="A244" s="159" t="s">
        <v>363</v>
      </c>
      <c r="B244" s="159" t="s">
        <v>366</v>
      </c>
      <c r="C244" s="160">
        <v>42005</v>
      </c>
      <c r="D244" s="161">
        <v>11658</v>
      </c>
      <c r="E244" s="162">
        <v>95</v>
      </c>
      <c r="F244" s="168">
        <v>47</v>
      </c>
      <c r="G244" s="162">
        <v>142</v>
      </c>
      <c r="H244" s="162" t="s">
        <v>133</v>
      </c>
      <c r="I244" s="171">
        <v>40916</v>
      </c>
    </row>
    <row r="245" spans="1:9">
      <c r="A245" s="154" t="s">
        <v>363</v>
      </c>
      <c r="B245" s="154" t="s">
        <v>367</v>
      </c>
      <c r="C245" s="155">
        <v>42005</v>
      </c>
      <c r="D245" s="156">
        <v>11658</v>
      </c>
      <c r="E245" s="157">
        <v>95</v>
      </c>
      <c r="F245" s="168">
        <v>49</v>
      </c>
      <c r="G245" s="157">
        <v>144</v>
      </c>
      <c r="H245" s="157" t="s">
        <v>133</v>
      </c>
      <c r="I245" s="170">
        <v>40916</v>
      </c>
    </row>
    <row r="246" spans="1:9">
      <c r="A246" s="159" t="s">
        <v>363</v>
      </c>
      <c r="B246" s="159" t="s">
        <v>131</v>
      </c>
      <c r="C246" s="160">
        <v>42005</v>
      </c>
      <c r="D246" s="161">
        <v>11658</v>
      </c>
      <c r="E246" s="162">
        <v>80</v>
      </c>
      <c r="F246" s="168">
        <v>45</v>
      </c>
      <c r="G246" s="162">
        <v>125</v>
      </c>
      <c r="H246" s="162" t="s">
        <v>133</v>
      </c>
      <c r="I246" s="171">
        <v>40916</v>
      </c>
    </row>
    <row r="247" spans="1:9">
      <c r="A247" s="154" t="s">
        <v>363</v>
      </c>
      <c r="B247" s="154" t="s">
        <v>306</v>
      </c>
      <c r="C247" s="155">
        <v>42005</v>
      </c>
      <c r="D247" s="156">
        <v>11658</v>
      </c>
      <c r="E247" s="157">
        <v>100</v>
      </c>
      <c r="F247" s="168">
        <v>47</v>
      </c>
      <c r="G247" s="157">
        <v>147</v>
      </c>
      <c r="H247" s="157" t="s">
        <v>133</v>
      </c>
      <c r="I247" s="170">
        <v>40916</v>
      </c>
    </row>
    <row r="248" spans="1:9">
      <c r="A248" s="159" t="s">
        <v>363</v>
      </c>
      <c r="B248" s="159" t="s">
        <v>368</v>
      </c>
      <c r="C248" s="160">
        <v>42005</v>
      </c>
      <c r="D248" s="161">
        <v>11658</v>
      </c>
      <c r="E248" s="162">
        <v>92</v>
      </c>
      <c r="F248" s="168">
        <v>47</v>
      </c>
      <c r="G248" s="162">
        <v>139</v>
      </c>
      <c r="H248" s="162" t="s">
        <v>133</v>
      </c>
      <c r="I248" s="171">
        <v>40916</v>
      </c>
    </row>
    <row r="249" spans="1:9">
      <c r="A249" s="154" t="s">
        <v>369</v>
      </c>
      <c r="B249" s="154" t="s">
        <v>370</v>
      </c>
      <c r="C249" s="155">
        <v>42005</v>
      </c>
      <c r="D249" s="156">
        <v>11658</v>
      </c>
      <c r="E249" s="157">
        <v>169</v>
      </c>
      <c r="F249" s="168">
        <v>118</v>
      </c>
      <c r="G249" s="157">
        <v>287</v>
      </c>
      <c r="H249" s="157" t="s">
        <v>133</v>
      </c>
      <c r="I249" s="170">
        <v>42008</v>
      </c>
    </row>
    <row r="250" spans="1:9">
      <c r="A250" s="159" t="s">
        <v>369</v>
      </c>
      <c r="B250" s="159" t="s">
        <v>371</v>
      </c>
      <c r="C250" s="160">
        <v>42005</v>
      </c>
      <c r="D250" s="161">
        <v>11658</v>
      </c>
      <c r="E250" s="162">
        <v>169</v>
      </c>
      <c r="F250" s="168">
        <v>118</v>
      </c>
      <c r="G250" s="162">
        <v>287</v>
      </c>
      <c r="H250" s="162" t="s">
        <v>133</v>
      </c>
      <c r="I250" s="171">
        <v>42008</v>
      </c>
    </row>
    <row r="251" spans="1:9">
      <c r="A251" s="154" t="s">
        <v>369</v>
      </c>
      <c r="B251" s="154" t="s">
        <v>372</v>
      </c>
      <c r="C251" s="155">
        <v>42005</v>
      </c>
      <c r="D251" s="156">
        <v>11658</v>
      </c>
      <c r="E251" s="157">
        <v>163</v>
      </c>
      <c r="F251" s="168">
        <v>122</v>
      </c>
      <c r="G251" s="157">
        <v>285</v>
      </c>
      <c r="H251" s="157" t="s">
        <v>133</v>
      </c>
      <c r="I251" s="170">
        <v>42008</v>
      </c>
    </row>
    <row r="252" spans="1:9">
      <c r="A252" s="159" t="s">
        <v>369</v>
      </c>
      <c r="B252" s="159" t="s">
        <v>131</v>
      </c>
      <c r="C252" s="160">
        <v>42005</v>
      </c>
      <c r="D252" s="161">
        <v>11658</v>
      </c>
      <c r="E252" s="162">
        <v>182</v>
      </c>
      <c r="F252" s="168">
        <v>96</v>
      </c>
      <c r="G252" s="162">
        <v>278</v>
      </c>
      <c r="H252" s="162" t="s">
        <v>133</v>
      </c>
      <c r="I252" s="171">
        <v>42008</v>
      </c>
    </row>
    <row r="253" spans="1:9">
      <c r="A253" s="154" t="s">
        <v>369</v>
      </c>
      <c r="B253" s="154" t="s">
        <v>373</v>
      </c>
      <c r="C253" s="155">
        <v>42005</v>
      </c>
      <c r="D253" s="156">
        <v>11658</v>
      </c>
      <c r="E253" s="157">
        <v>161</v>
      </c>
      <c r="F253" s="168">
        <v>121</v>
      </c>
      <c r="G253" s="157">
        <v>282</v>
      </c>
      <c r="H253" s="157" t="s">
        <v>133</v>
      </c>
      <c r="I253" s="170">
        <v>42008</v>
      </c>
    </row>
    <row r="254" spans="1:9">
      <c r="A254" s="159" t="s">
        <v>374</v>
      </c>
      <c r="B254" s="159" t="s">
        <v>375</v>
      </c>
      <c r="C254" s="160">
        <v>42005</v>
      </c>
      <c r="D254" s="161">
        <v>11658</v>
      </c>
      <c r="E254" s="162">
        <v>185</v>
      </c>
      <c r="F254" s="168">
        <v>93</v>
      </c>
      <c r="G254" s="162">
        <v>278</v>
      </c>
      <c r="H254" s="162" t="s">
        <v>133</v>
      </c>
      <c r="I254" s="171">
        <v>39450</v>
      </c>
    </row>
    <row r="255" spans="1:9">
      <c r="A255" s="154" t="s">
        <v>374</v>
      </c>
      <c r="B255" s="154" t="s">
        <v>131</v>
      </c>
      <c r="C255" s="155">
        <v>42005</v>
      </c>
      <c r="D255" s="156">
        <v>11658</v>
      </c>
      <c r="E255" s="157">
        <v>136</v>
      </c>
      <c r="F255" s="168">
        <v>82</v>
      </c>
      <c r="G255" s="157">
        <v>218</v>
      </c>
      <c r="H255" s="157" t="s">
        <v>133</v>
      </c>
      <c r="I255" s="170">
        <v>39450</v>
      </c>
    </row>
    <row r="256" spans="1:9">
      <c r="A256" s="159" t="s">
        <v>374</v>
      </c>
      <c r="B256" s="159" t="s">
        <v>376</v>
      </c>
      <c r="C256" s="160">
        <v>42005</v>
      </c>
      <c r="D256" s="161">
        <v>11658</v>
      </c>
      <c r="E256" s="162">
        <v>280</v>
      </c>
      <c r="F256" s="168">
        <v>136</v>
      </c>
      <c r="G256" s="162">
        <v>416</v>
      </c>
      <c r="H256" s="162" t="s">
        <v>133</v>
      </c>
      <c r="I256" s="171">
        <v>39452</v>
      </c>
    </row>
    <row r="257" spans="1:9" ht="24">
      <c r="A257" s="154" t="s">
        <v>377</v>
      </c>
      <c r="B257" s="154" t="s">
        <v>378</v>
      </c>
      <c r="C257" s="155">
        <v>42005</v>
      </c>
      <c r="D257" s="156">
        <v>11658</v>
      </c>
      <c r="E257" s="157">
        <v>153</v>
      </c>
      <c r="F257" s="168">
        <v>91</v>
      </c>
      <c r="G257" s="157">
        <v>244</v>
      </c>
      <c r="H257" s="157" t="s">
        <v>133</v>
      </c>
      <c r="I257" s="170">
        <v>40918</v>
      </c>
    </row>
    <row r="258" spans="1:9" ht="24">
      <c r="A258" s="159" t="s">
        <v>377</v>
      </c>
      <c r="B258" s="159" t="s">
        <v>379</v>
      </c>
      <c r="C258" s="160">
        <v>42005</v>
      </c>
      <c r="D258" s="161">
        <v>11658</v>
      </c>
      <c r="E258" s="162">
        <v>120</v>
      </c>
      <c r="F258" s="168">
        <v>79</v>
      </c>
      <c r="G258" s="162">
        <v>199</v>
      </c>
      <c r="H258" s="162" t="s">
        <v>133</v>
      </c>
      <c r="I258" s="171">
        <v>40918</v>
      </c>
    </row>
    <row r="259" spans="1:9" ht="24">
      <c r="A259" s="154" t="s">
        <v>377</v>
      </c>
      <c r="B259" s="154" t="s">
        <v>380</v>
      </c>
      <c r="C259" s="155">
        <v>42005</v>
      </c>
      <c r="D259" s="156">
        <v>11658</v>
      </c>
      <c r="E259" s="157">
        <v>279</v>
      </c>
      <c r="F259" s="168">
        <v>127</v>
      </c>
      <c r="G259" s="157">
        <v>406</v>
      </c>
      <c r="H259" s="157" t="s">
        <v>133</v>
      </c>
      <c r="I259" s="170">
        <v>40918</v>
      </c>
    </row>
    <row r="260" spans="1:9" ht="24">
      <c r="A260" s="159" t="s">
        <v>377</v>
      </c>
      <c r="B260" s="159" t="s">
        <v>381</v>
      </c>
      <c r="C260" s="160">
        <v>42005</v>
      </c>
      <c r="D260" s="161">
        <v>11658</v>
      </c>
      <c r="E260" s="162">
        <v>150</v>
      </c>
      <c r="F260" s="168">
        <v>113</v>
      </c>
      <c r="G260" s="162">
        <v>263</v>
      </c>
      <c r="H260" s="162" t="s">
        <v>133</v>
      </c>
      <c r="I260" s="171">
        <v>40918</v>
      </c>
    </row>
    <row r="261" spans="1:9" ht="24">
      <c r="A261" s="154" t="s">
        <v>377</v>
      </c>
      <c r="B261" s="154" t="s">
        <v>382</v>
      </c>
      <c r="C261" s="155">
        <v>42005</v>
      </c>
      <c r="D261" s="156">
        <v>11658</v>
      </c>
      <c r="E261" s="157">
        <v>80</v>
      </c>
      <c r="F261" s="168">
        <v>102</v>
      </c>
      <c r="G261" s="157">
        <v>182</v>
      </c>
      <c r="H261" s="157" t="s">
        <v>133</v>
      </c>
      <c r="I261" s="170">
        <v>40918</v>
      </c>
    </row>
    <row r="262" spans="1:9" ht="24">
      <c r="A262" s="159" t="s">
        <v>377</v>
      </c>
      <c r="B262" s="159" t="s">
        <v>131</v>
      </c>
      <c r="C262" s="160">
        <v>42005</v>
      </c>
      <c r="D262" s="161">
        <v>11658</v>
      </c>
      <c r="E262" s="162">
        <v>100</v>
      </c>
      <c r="F262" s="168">
        <v>87</v>
      </c>
      <c r="G262" s="162">
        <v>187</v>
      </c>
      <c r="H262" s="162" t="s">
        <v>133</v>
      </c>
      <c r="I262" s="171">
        <v>40918</v>
      </c>
    </row>
    <row r="263" spans="1:9">
      <c r="A263" s="154" t="s">
        <v>383</v>
      </c>
      <c r="B263" s="154" t="s">
        <v>384</v>
      </c>
      <c r="C263" s="155">
        <v>42005</v>
      </c>
      <c r="D263" s="156">
        <v>11658</v>
      </c>
      <c r="E263" s="157">
        <v>189</v>
      </c>
      <c r="F263" s="168">
        <v>107</v>
      </c>
      <c r="G263" s="157">
        <v>296</v>
      </c>
      <c r="H263" s="157" t="s">
        <v>133</v>
      </c>
      <c r="I263" s="170">
        <v>42008</v>
      </c>
    </row>
    <row r="264" spans="1:9" ht="24">
      <c r="A264" s="159" t="s">
        <v>383</v>
      </c>
      <c r="B264" s="159" t="s">
        <v>385</v>
      </c>
      <c r="C264" s="160">
        <v>42005</v>
      </c>
      <c r="D264" s="161">
        <v>11658</v>
      </c>
      <c r="E264" s="162">
        <v>215</v>
      </c>
      <c r="F264" s="168">
        <v>121</v>
      </c>
      <c r="G264" s="162">
        <v>336</v>
      </c>
      <c r="H264" s="162" t="s">
        <v>133</v>
      </c>
      <c r="I264" s="171">
        <v>42008</v>
      </c>
    </row>
    <row r="265" spans="1:9">
      <c r="A265" s="154" t="s">
        <v>383</v>
      </c>
      <c r="B265" s="154" t="s">
        <v>386</v>
      </c>
      <c r="C265" s="155">
        <v>42005</v>
      </c>
      <c r="D265" s="156">
        <v>11658</v>
      </c>
      <c r="E265" s="157">
        <v>215</v>
      </c>
      <c r="F265" s="168">
        <v>121</v>
      </c>
      <c r="G265" s="157">
        <v>336</v>
      </c>
      <c r="H265" s="157" t="s">
        <v>133</v>
      </c>
      <c r="I265" s="170">
        <v>42008</v>
      </c>
    </row>
    <row r="266" spans="1:9">
      <c r="A266" s="159" t="s">
        <v>383</v>
      </c>
      <c r="B266" s="159" t="s">
        <v>387</v>
      </c>
      <c r="C266" s="160">
        <v>42005</v>
      </c>
      <c r="D266" s="161">
        <v>11658</v>
      </c>
      <c r="E266" s="162">
        <v>196</v>
      </c>
      <c r="F266" s="168">
        <v>113</v>
      </c>
      <c r="G266" s="162">
        <v>309</v>
      </c>
      <c r="H266" s="162" t="s">
        <v>133</v>
      </c>
      <c r="I266" s="171">
        <v>42008</v>
      </c>
    </row>
    <row r="267" spans="1:9">
      <c r="A267" s="154" t="s">
        <v>383</v>
      </c>
      <c r="B267" s="154" t="s">
        <v>131</v>
      </c>
      <c r="C267" s="155">
        <v>42005</v>
      </c>
      <c r="D267" s="156">
        <v>11658</v>
      </c>
      <c r="E267" s="157">
        <v>199</v>
      </c>
      <c r="F267" s="168">
        <v>102</v>
      </c>
      <c r="G267" s="157">
        <v>301</v>
      </c>
      <c r="H267" s="157" t="s">
        <v>133</v>
      </c>
      <c r="I267" s="170">
        <v>42008</v>
      </c>
    </row>
    <row r="268" spans="1:9">
      <c r="A268" s="159" t="s">
        <v>388</v>
      </c>
      <c r="B268" s="159" t="s">
        <v>389</v>
      </c>
      <c r="C268" s="160">
        <v>42005</v>
      </c>
      <c r="D268" s="161">
        <v>11658</v>
      </c>
      <c r="E268" s="162">
        <v>228</v>
      </c>
      <c r="F268" s="168">
        <v>115</v>
      </c>
      <c r="G268" s="162">
        <v>343</v>
      </c>
      <c r="H268" s="162" t="s">
        <v>133</v>
      </c>
      <c r="I268" s="171">
        <v>42006</v>
      </c>
    </row>
    <row r="269" spans="1:9">
      <c r="A269" s="154" t="s">
        <v>388</v>
      </c>
      <c r="B269" s="154" t="s">
        <v>131</v>
      </c>
      <c r="C269" s="155">
        <v>42005</v>
      </c>
      <c r="D269" s="156">
        <v>11658</v>
      </c>
      <c r="E269" s="157">
        <v>85</v>
      </c>
      <c r="F269" s="168">
        <v>69</v>
      </c>
      <c r="G269" s="157">
        <v>154</v>
      </c>
      <c r="H269" s="157" t="s">
        <v>133</v>
      </c>
      <c r="I269" s="170">
        <v>40545</v>
      </c>
    </row>
    <row r="270" spans="1:9">
      <c r="A270" s="159" t="s">
        <v>390</v>
      </c>
      <c r="B270" s="159" t="s">
        <v>391</v>
      </c>
      <c r="C270" s="160">
        <v>42005</v>
      </c>
      <c r="D270" s="161">
        <v>11658</v>
      </c>
      <c r="E270" s="162">
        <v>126</v>
      </c>
      <c r="F270" s="168">
        <v>95</v>
      </c>
      <c r="G270" s="162">
        <v>221</v>
      </c>
      <c r="H270" s="162" t="s">
        <v>133</v>
      </c>
      <c r="I270" s="171">
        <v>39815</v>
      </c>
    </row>
    <row r="271" spans="1:9">
      <c r="A271" s="154" t="s">
        <v>392</v>
      </c>
      <c r="B271" s="154" t="s">
        <v>393</v>
      </c>
      <c r="C271" s="155">
        <v>42005</v>
      </c>
      <c r="D271" s="156">
        <v>11658</v>
      </c>
      <c r="E271" s="157">
        <v>186</v>
      </c>
      <c r="F271" s="168">
        <v>81</v>
      </c>
      <c r="G271" s="157">
        <v>267</v>
      </c>
      <c r="H271" s="157" t="s">
        <v>133</v>
      </c>
      <c r="I271" s="170">
        <v>37998</v>
      </c>
    </row>
    <row r="272" spans="1:9">
      <c r="A272" s="159" t="s">
        <v>392</v>
      </c>
      <c r="B272" s="159" t="s">
        <v>131</v>
      </c>
      <c r="C272" s="160">
        <v>42005</v>
      </c>
      <c r="D272" s="161">
        <v>11658</v>
      </c>
      <c r="E272" s="162">
        <v>129</v>
      </c>
      <c r="F272" s="168">
        <v>61</v>
      </c>
      <c r="G272" s="162">
        <v>190</v>
      </c>
      <c r="H272" s="162" t="s">
        <v>133</v>
      </c>
      <c r="I272" s="171">
        <v>37998</v>
      </c>
    </row>
    <row r="273" spans="1:9">
      <c r="A273" s="154" t="s">
        <v>392</v>
      </c>
      <c r="B273" s="154" t="s">
        <v>394</v>
      </c>
      <c r="C273" s="155">
        <v>42005</v>
      </c>
      <c r="D273" s="156">
        <v>11658</v>
      </c>
      <c r="E273" s="157">
        <v>106</v>
      </c>
      <c r="F273" s="168">
        <v>52</v>
      </c>
      <c r="G273" s="157">
        <v>158</v>
      </c>
      <c r="H273" s="157" t="s">
        <v>133</v>
      </c>
      <c r="I273" s="170">
        <v>37998</v>
      </c>
    </row>
    <row r="274" spans="1:9" ht="24">
      <c r="A274" s="159" t="s">
        <v>392</v>
      </c>
      <c r="B274" s="159" t="s">
        <v>395</v>
      </c>
      <c r="C274" s="160">
        <v>42005</v>
      </c>
      <c r="D274" s="161">
        <v>11658</v>
      </c>
      <c r="E274" s="162">
        <v>145</v>
      </c>
      <c r="F274" s="168">
        <v>105</v>
      </c>
      <c r="G274" s="162">
        <v>250</v>
      </c>
      <c r="H274" s="162" t="s">
        <v>133</v>
      </c>
      <c r="I274" s="171">
        <v>39090</v>
      </c>
    </row>
    <row r="275" spans="1:9">
      <c r="A275" s="154" t="s">
        <v>392</v>
      </c>
      <c r="B275" s="154" t="s">
        <v>396</v>
      </c>
      <c r="C275" s="155">
        <v>42005</v>
      </c>
      <c r="D275" s="156">
        <v>11658</v>
      </c>
      <c r="E275" s="157">
        <v>106</v>
      </c>
      <c r="F275" s="168">
        <v>52</v>
      </c>
      <c r="G275" s="157">
        <v>158</v>
      </c>
      <c r="H275" s="157" t="s">
        <v>133</v>
      </c>
      <c r="I275" s="170">
        <v>37998</v>
      </c>
    </row>
    <row r="276" spans="1:9">
      <c r="A276" s="159" t="s">
        <v>397</v>
      </c>
      <c r="B276" s="159" t="s">
        <v>398</v>
      </c>
      <c r="C276" s="160">
        <v>42005</v>
      </c>
      <c r="D276" s="161">
        <v>11658</v>
      </c>
      <c r="E276" s="162">
        <v>118</v>
      </c>
      <c r="F276" s="168">
        <v>84</v>
      </c>
      <c r="G276" s="162">
        <v>202</v>
      </c>
      <c r="H276" s="162" t="s">
        <v>133</v>
      </c>
      <c r="I276" s="171">
        <v>41286</v>
      </c>
    </row>
    <row r="277" spans="1:9" ht="24">
      <c r="A277" s="154" t="s">
        <v>397</v>
      </c>
      <c r="B277" s="154" t="s">
        <v>399</v>
      </c>
      <c r="C277" s="155">
        <v>42005</v>
      </c>
      <c r="D277" s="156">
        <v>11658</v>
      </c>
      <c r="E277" s="157">
        <v>284</v>
      </c>
      <c r="F277" s="168">
        <v>131</v>
      </c>
      <c r="G277" s="157">
        <v>415</v>
      </c>
      <c r="H277" s="157" t="s">
        <v>133</v>
      </c>
      <c r="I277" s="170">
        <v>42008</v>
      </c>
    </row>
    <row r="278" spans="1:9">
      <c r="A278" s="159" t="s">
        <v>397</v>
      </c>
      <c r="B278" s="159" t="s">
        <v>400</v>
      </c>
      <c r="C278" s="160">
        <v>42005</v>
      </c>
      <c r="D278" s="161">
        <v>11658</v>
      </c>
      <c r="E278" s="162">
        <v>164</v>
      </c>
      <c r="F278" s="168">
        <v>109</v>
      </c>
      <c r="G278" s="162">
        <v>273</v>
      </c>
      <c r="H278" s="162" t="s">
        <v>133</v>
      </c>
      <c r="I278" s="171">
        <v>41276</v>
      </c>
    </row>
    <row r="279" spans="1:9">
      <c r="A279" s="154" t="s">
        <v>397</v>
      </c>
      <c r="B279" s="154" t="s">
        <v>401</v>
      </c>
      <c r="C279" s="155">
        <v>42005</v>
      </c>
      <c r="D279" s="156">
        <v>11658</v>
      </c>
      <c r="E279" s="157">
        <v>108</v>
      </c>
      <c r="F279" s="168">
        <v>71</v>
      </c>
      <c r="G279" s="157">
        <v>179</v>
      </c>
      <c r="H279" s="157" t="s">
        <v>133</v>
      </c>
      <c r="I279" s="170">
        <v>40545</v>
      </c>
    </row>
    <row r="280" spans="1:9">
      <c r="A280" s="159" t="s">
        <v>397</v>
      </c>
      <c r="B280" s="159" t="s">
        <v>131</v>
      </c>
      <c r="C280" s="160">
        <v>42005</v>
      </c>
      <c r="D280" s="161">
        <v>11658</v>
      </c>
      <c r="E280" s="162">
        <v>118</v>
      </c>
      <c r="F280" s="168">
        <v>84</v>
      </c>
      <c r="G280" s="162">
        <v>202</v>
      </c>
      <c r="H280" s="162" t="s">
        <v>133</v>
      </c>
      <c r="I280" s="171">
        <v>41286</v>
      </c>
    </row>
    <row r="281" spans="1:9">
      <c r="A281" s="154" t="s">
        <v>397</v>
      </c>
      <c r="B281" s="154" t="s">
        <v>402</v>
      </c>
      <c r="C281" s="155">
        <v>42005</v>
      </c>
      <c r="D281" s="156">
        <v>11658</v>
      </c>
      <c r="E281" s="157">
        <v>190</v>
      </c>
      <c r="F281" s="168">
        <v>107</v>
      </c>
      <c r="G281" s="157">
        <v>297</v>
      </c>
      <c r="H281" s="157" t="s">
        <v>133</v>
      </c>
      <c r="I281" s="170">
        <v>42007</v>
      </c>
    </row>
    <row r="282" spans="1:9">
      <c r="A282" s="159" t="s">
        <v>403</v>
      </c>
      <c r="B282" s="159" t="s">
        <v>404</v>
      </c>
      <c r="C282" s="160">
        <v>42005</v>
      </c>
      <c r="D282" s="161">
        <v>11658</v>
      </c>
      <c r="E282" s="162">
        <v>160</v>
      </c>
      <c r="F282" s="168">
        <v>70</v>
      </c>
      <c r="G282" s="162">
        <v>230</v>
      </c>
      <c r="H282" s="163" t="s">
        <v>130</v>
      </c>
      <c r="I282" s="171">
        <v>40909</v>
      </c>
    </row>
    <row r="283" spans="1:9">
      <c r="A283" s="154" t="s">
        <v>403</v>
      </c>
      <c r="B283" s="154" t="s">
        <v>405</v>
      </c>
      <c r="C283" s="155">
        <v>42005</v>
      </c>
      <c r="D283" s="156">
        <v>11658</v>
      </c>
      <c r="E283" s="157">
        <v>135</v>
      </c>
      <c r="F283" s="168">
        <v>92</v>
      </c>
      <c r="G283" s="157">
        <v>227</v>
      </c>
      <c r="H283" s="158" t="s">
        <v>130</v>
      </c>
      <c r="I283" s="170">
        <v>41277</v>
      </c>
    </row>
    <row r="284" spans="1:9">
      <c r="A284" s="159" t="s">
        <v>403</v>
      </c>
      <c r="B284" s="159" t="s">
        <v>406</v>
      </c>
      <c r="C284" s="160">
        <v>42005</v>
      </c>
      <c r="D284" s="161">
        <v>11658</v>
      </c>
      <c r="E284" s="162">
        <v>175</v>
      </c>
      <c r="F284" s="168">
        <v>92</v>
      </c>
      <c r="G284" s="162">
        <v>267</v>
      </c>
      <c r="H284" s="163" t="s">
        <v>130</v>
      </c>
      <c r="I284" s="171">
        <v>39815</v>
      </c>
    </row>
    <row r="285" spans="1:9">
      <c r="A285" s="154" t="s">
        <v>403</v>
      </c>
      <c r="B285" s="154" t="s">
        <v>407</v>
      </c>
      <c r="C285" s="155">
        <v>42005</v>
      </c>
      <c r="D285" s="156">
        <v>11658</v>
      </c>
      <c r="E285" s="157">
        <v>150</v>
      </c>
      <c r="F285" s="168">
        <v>79</v>
      </c>
      <c r="G285" s="157">
        <v>229</v>
      </c>
      <c r="H285" s="158" t="s">
        <v>130</v>
      </c>
      <c r="I285" s="170">
        <v>40909</v>
      </c>
    </row>
    <row r="286" spans="1:9">
      <c r="A286" s="159" t="s">
        <v>403</v>
      </c>
      <c r="B286" s="159" t="s">
        <v>131</v>
      </c>
      <c r="C286" s="160">
        <v>42005</v>
      </c>
      <c r="D286" s="161">
        <v>11658</v>
      </c>
      <c r="E286" s="162">
        <v>130</v>
      </c>
      <c r="F286" s="168">
        <v>56</v>
      </c>
      <c r="G286" s="162">
        <v>186</v>
      </c>
      <c r="H286" s="163" t="s">
        <v>130</v>
      </c>
      <c r="I286" s="171">
        <v>40554</v>
      </c>
    </row>
    <row r="287" spans="1:9" ht="24">
      <c r="A287" s="154" t="s">
        <v>403</v>
      </c>
      <c r="B287" s="154" t="s">
        <v>408</v>
      </c>
      <c r="C287" s="155">
        <v>42005</v>
      </c>
      <c r="D287" s="156">
        <v>11658</v>
      </c>
      <c r="E287" s="157">
        <v>140</v>
      </c>
      <c r="F287" s="168">
        <v>87</v>
      </c>
      <c r="G287" s="157">
        <v>227</v>
      </c>
      <c r="H287" s="158" t="s">
        <v>130</v>
      </c>
      <c r="I287" s="170">
        <v>39452</v>
      </c>
    </row>
    <row r="288" spans="1:9">
      <c r="A288" s="159" t="s">
        <v>409</v>
      </c>
      <c r="B288" s="159" t="s">
        <v>131</v>
      </c>
      <c r="C288" s="160">
        <v>42005</v>
      </c>
      <c r="D288" s="161">
        <v>11658</v>
      </c>
      <c r="E288" s="162">
        <v>52</v>
      </c>
      <c r="F288" s="168">
        <v>47</v>
      </c>
      <c r="G288" s="162">
        <v>99</v>
      </c>
      <c r="H288" s="162" t="s">
        <v>133</v>
      </c>
      <c r="I288" s="171">
        <v>39448</v>
      </c>
    </row>
    <row r="289" spans="1:9" ht="24">
      <c r="A289" s="154" t="s">
        <v>409</v>
      </c>
      <c r="B289" s="154" t="s">
        <v>410</v>
      </c>
      <c r="C289" s="155">
        <v>42005</v>
      </c>
      <c r="D289" s="156">
        <v>11658</v>
      </c>
      <c r="E289" s="157">
        <v>128</v>
      </c>
      <c r="F289" s="168">
        <v>93</v>
      </c>
      <c r="G289" s="157">
        <v>221</v>
      </c>
      <c r="H289" s="158" t="s">
        <v>130</v>
      </c>
      <c r="I289" s="170">
        <v>39449</v>
      </c>
    </row>
    <row r="290" spans="1:9">
      <c r="A290" s="159" t="s">
        <v>411</v>
      </c>
      <c r="B290" s="159" t="s">
        <v>412</v>
      </c>
      <c r="C290" s="160">
        <v>42005</v>
      </c>
      <c r="D290" s="161">
        <v>11658</v>
      </c>
      <c r="E290" s="162">
        <v>216</v>
      </c>
      <c r="F290" s="168">
        <v>97</v>
      </c>
      <c r="G290" s="162">
        <v>313</v>
      </c>
      <c r="H290" s="162" t="s">
        <v>133</v>
      </c>
      <c r="I290" s="171">
        <v>42008</v>
      </c>
    </row>
    <row r="291" spans="1:9">
      <c r="A291" s="154" t="s">
        <v>411</v>
      </c>
      <c r="B291" s="154" t="s">
        <v>131</v>
      </c>
      <c r="C291" s="155">
        <v>42005</v>
      </c>
      <c r="D291" s="156">
        <v>11658</v>
      </c>
      <c r="E291" s="157">
        <v>216</v>
      </c>
      <c r="F291" s="168">
        <v>97</v>
      </c>
      <c r="G291" s="157">
        <v>313</v>
      </c>
      <c r="H291" s="157" t="s">
        <v>133</v>
      </c>
      <c r="I291" s="170">
        <v>42008</v>
      </c>
    </row>
    <row r="292" spans="1:9">
      <c r="A292" s="159" t="s">
        <v>413</v>
      </c>
      <c r="B292" s="159" t="s">
        <v>414</v>
      </c>
      <c r="C292" s="160">
        <v>42005</v>
      </c>
      <c r="D292" s="161">
        <v>11658</v>
      </c>
      <c r="E292" s="162">
        <v>135</v>
      </c>
      <c r="F292" s="168">
        <v>108</v>
      </c>
      <c r="G292" s="162">
        <v>243</v>
      </c>
      <c r="H292" s="162" t="s">
        <v>133</v>
      </c>
      <c r="I292" s="171">
        <v>42006</v>
      </c>
    </row>
    <row r="293" spans="1:9">
      <c r="A293" s="154" t="s">
        <v>413</v>
      </c>
      <c r="B293" s="154" t="s">
        <v>415</v>
      </c>
      <c r="C293" s="155">
        <v>42005</v>
      </c>
      <c r="D293" s="156">
        <v>11658</v>
      </c>
      <c r="E293" s="157">
        <v>90</v>
      </c>
      <c r="F293" s="168">
        <v>83</v>
      </c>
      <c r="G293" s="157">
        <v>173</v>
      </c>
      <c r="H293" s="157" t="s">
        <v>133</v>
      </c>
      <c r="I293" s="170">
        <v>42007</v>
      </c>
    </row>
    <row r="294" spans="1:9">
      <c r="A294" s="159" t="s">
        <v>413</v>
      </c>
      <c r="B294" s="159" t="s">
        <v>131</v>
      </c>
      <c r="C294" s="160">
        <v>42005</v>
      </c>
      <c r="D294" s="161">
        <v>11658</v>
      </c>
      <c r="E294" s="162">
        <v>55</v>
      </c>
      <c r="F294" s="168">
        <v>26</v>
      </c>
      <c r="G294" s="162">
        <v>81</v>
      </c>
      <c r="H294" s="162" t="s">
        <v>133</v>
      </c>
      <c r="I294" s="171">
        <v>35796</v>
      </c>
    </row>
    <row r="295" spans="1:9">
      <c r="A295" s="154" t="s">
        <v>416</v>
      </c>
      <c r="B295" s="154" t="s">
        <v>131</v>
      </c>
      <c r="C295" s="155">
        <v>42005</v>
      </c>
      <c r="D295" s="156">
        <v>11658</v>
      </c>
      <c r="E295" s="157">
        <v>85</v>
      </c>
      <c r="F295" s="168">
        <v>86</v>
      </c>
      <c r="G295" s="157">
        <v>171</v>
      </c>
      <c r="H295" s="157" t="s">
        <v>133</v>
      </c>
      <c r="I295" s="170">
        <v>42008</v>
      </c>
    </row>
    <row r="296" spans="1:9">
      <c r="A296" s="159" t="s">
        <v>416</v>
      </c>
      <c r="B296" s="159" t="s">
        <v>417</v>
      </c>
      <c r="C296" s="160">
        <v>42005</v>
      </c>
      <c r="D296" s="161">
        <v>11658</v>
      </c>
      <c r="E296" s="162">
        <v>118</v>
      </c>
      <c r="F296" s="168">
        <v>103</v>
      </c>
      <c r="G296" s="162">
        <v>221</v>
      </c>
      <c r="H296" s="162" t="s">
        <v>133</v>
      </c>
      <c r="I296" s="171">
        <v>42008</v>
      </c>
    </row>
    <row r="297" spans="1:9">
      <c r="A297" s="154" t="s">
        <v>418</v>
      </c>
      <c r="B297" s="154" t="s">
        <v>419</v>
      </c>
      <c r="C297" s="155">
        <v>42005</v>
      </c>
      <c r="D297" s="156">
        <v>11658</v>
      </c>
      <c r="E297" s="157">
        <v>315</v>
      </c>
      <c r="F297" s="168">
        <v>85</v>
      </c>
      <c r="G297" s="157">
        <v>400</v>
      </c>
      <c r="H297" s="157" t="s">
        <v>133</v>
      </c>
      <c r="I297" s="170">
        <v>40917</v>
      </c>
    </row>
    <row r="298" spans="1:9">
      <c r="A298" s="159" t="s">
        <v>418</v>
      </c>
      <c r="B298" s="159" t="s">
        <v>131</v>
      </c>
      <c r="C298" s="160">
        <v>42005</v>
      </c>
      <c r="D298" s="161">
        <v>11658</v>
      </c>
      <c r="E298" s="162">
        <v>50</v>
      </c>
      <c r="F298" s="168">
        <v>37</v>
      </c>
      <c r="G298" s="162">
        <v>87</v>
      </c>
      <c r="H298" s="162" t="s">
        <v>133</v>
      </c>
      <c r="I298" s="171">
        <v>40183</v>
      </c>
    </row>
    <row r="299" spans="1:9" ht="24">
      <c r="A299" s="154" t="s">
        <v>420</v>
      </c>
      <c r="B299" s="154" t="s">
        <v>421</v>
      </c>
      <c r="C299" s="155">
        <v>42005</v>
      </c>
      <c r="D299" s="156">
        <v>11658</v>
      </c>
      <c r="E299" s="157">
        <v>115</v>
      </c>
      <c r="F299" s="168">
        <v>84</v>
      </c>
      <c r="G299" s="157">
        <v>199</v>
      </c>
      <c r="H299" s="157" t="s">
        <v>133</v>
      </c>
      <c r="I299" s="170">
        <v>42006</v>
      </c>
    </row>
    <row r="300" spans="1:9" ht="24">
      <c r="A300" s="159" t="s">
        <v>422</v>
      </c>
      <c r="B300" s="159" t="s">
        <v>423</v>
      </c>
      <c r="C300" s="160">
        <v>42005</v>
      </c>
      <c r="D300" s="161">
        <v>11658</v>
      </c>
      <c r="E300" s="162">
        <v>214</v>
      </c>
      <c r="F300" s="168">
        <v>92</v>
      </c>
      <c r="G300" s="162">
        <v>306</v>
      </c>
      <c r="H300" s="162" t="s">
        <v>133</v>
      </c>
      <c r="I300" s="171">
        <v>42008</v>
      </c>
    </row>
    <row r="301" spans="1:9">
      <c r="A301" s="154" t="s">
        <v>424</v>
      </c>
      <c r="B301" s="154" t="s">
        <v>425</v>
      </c>
      <c r="C301" s="155">
        <v>42005</v>
      </c>
      <c r="D301" s="156">
        <v>11658</v>
      </c>
      <c r="E301" s="157">
        <v>70</v>
      </c>
      <c r="F301" s="168">
        <v>79</v>
      </c>
      <c r="G301" s="157">
        <v>149</v>
      </c>
      <c r="H301" s="157" t="s">
        <v>133</v>
      </c>
      <c r="I301" s="170">
        <v>42007</v>
      </c>
    </row>
    <row r="302" spans="1:9">
      <c r="A302" s="159" t="s">
        <v>424</v>
      </c>
      <c r="B302" s="159" t="s">
        <v>426</v>
      </c>
      <c r="C302" s="160">
        <v>42005</v>
      </c>
      <c r="D302" s="161">
        <v>11658</v>
      </c>
      <c r="E302" s="162">
        <v>187</v>
      </c>
      <c r="F302" s="168">
        <v>100</v>
      </c>
      <c r="G302" s="162">
        <v>287</v>
      </c>
      <c r="H302" s="162" t="s">
        <v>133</v>
      </c>
      <c r="I302" s="171">
        <v>42007</v>
      </c>
    </row>
    <row r="303" spans="1:9">
      <c r="A303" s="154" t="s">
        <v>424</v>
      </c>
      <c r="B303" s="154" t="s">
        <v>427</v>
      </c>
      <c r="C303" s="155">
        <v>42005</v>
      </c>
      <c r="D303" s="156">
        <v>11658</v>
      </c>
      <c r="E303" s="157">
        <v>424</v>
      </c>
      <c r="F303" s="168">
        <v>149</v>
      </c>
      <c r="G303" s="157">
        <v>573</v>
      </c>
      <c r="H303" s="157" t="s">
        <v>133</v>
      </c>
      <c r="I303" s="170">
        <v>42008</v>
      </c>
    </row>
    <row r="304" spans="1:9">
      <c r="A304" s="159" t="s">
        <v>424</v>
      </c>
      <c r="B304" s="159" t="s">
        <v>131</v>
      </c>
      <c r="C304" s="160">
        <v>42005</v>
      </c>
      <c r="D304" s="161">
        <v>11658</v>
      </c>
      <c r="E304" s="162">
        <v>156</v>
      </c>
      <c r="F304" s="168">
        <v>89</v>
      </c>
      <c r="G304" s="162">
        <v>245</v>
      </c>
      <c r="H304" s="162" t="s">
        <v>133</v>
      </c>
      <c r="I304" s="171">
        <v>42007</v>
      </c>
    </row>
    <row r="305" spans="1:9">
      <c r="A305" s="154" t="s">
        <v>424</v>
      </c>
      <c r="B305" s="154" t="s">
        <v>428</v>
      </c>
      <c r="C305" s="155">
        <v>42005</v>
      </c>
      <c r="D305" s="156">
        <v>11658</v>
      </c>
      <c r="E305" s="157">
        <v>145</v>
      </c>
      <c r="F305" s="168">
        <v>84</v>
      </c>
      <c r="G305" s="157">
        <v>229</v>
      </c>
      <c r="H305" s="157" t="s">
        <v>133</v>
      </c>
      <c r="I305" s="170">
        <v>42007</v>
      </c>
    </row>
    <row r="306" spans="1:9">
      <c r="A306" s="159" t="s">
        <v>424</v>
      </c>
      <c r="B306" s="159" t="s">
        <v>429</v>
      </c>
      <c r="C306" s="160">
        <v>42005</v>
      </c>
      <c r="D306" s="161">
        <v>11658</v>
      </c>
      <c r="E306" s="162">
        <v>156</v>
      </c>
      <c r="F306" s="168">
        <v>89</v>
      </c>
      <c r="G306" s="162">
        <v>245</v>
      </c>
      <c r="H306" s="162" t="s">
        <v>133</v>
      </c>
      <c r="I306" s="171">
        <v>42007</v>
      </c>
    </row>
    <row r="307" spans="1:9">
      <c r="A307" s="154" t="s">
        <v>430</v>
      </c>
      <c r="B307" s="154" t="s">
        <v>431</v>
      </c>
      <c r="C307" s="155">
        <v>42005</v>
      </c>
      <c r="D307" s="156">
        <v>11658</v>
      </c>
      <c r="E307" s="157">
        <v>197</v>
      </c>
      <c r="F307" s="168">
        <v>113</v>
      </c>
      <c r="G307" s="157">
        <v>310</v>
      </c>
      <c r="H307" s="157" t="s">
        <v>133</v>
      </c>
      <c r="I307" s="170">
        <v>42008</v>
      </c>
    </row>
    <row r="308" spans="1:9">
      <c r="A308" s="159" t="s">
        <v>430</v>
      </c>
      <c r="B308" s="159" t="s">
        <v>131</v>
      </c>
      <c r="C308" s="160">
        <v>42005</v>
      </c>
      <c r="D308" s="161">
        <v>11658</v>
      </c>
      <c r="E308" s="162">
        <v>157</v>
      </c>
      <c r="F308" s="168">
        <v>93</v>
      </c>
      <c r="G308" s="162">
        <v>250</v>
      </c>
      <c r="H308" s="162" t="s">
        <v>133</v>
      </c>
      <c r="I308" s="171">
        <v>42008</v>
      </c>
    </row>
    <row r="309" spans="1:9">
      <c r="A309" s="154" t="s">
        <v>432</v>
      </c>
      <c r="B309" s="154" t="s">
        <v>433</v>
      </c>
      <c r="C309" s="155">
        <v>42005</v>
      </c>
      <c r="D309" s="156">
        <v>11658</v>
      </c>
      <c r="E309" s="157">
        <v>199</v>
      </c>
      <c r="F309" s="168">
        <v>126</v>
      </c>
      <c r="G309" s="157">
        <v>325</v>
      </c>
      <c r="H309" s="158" t="s">
        <v>130</v>
      </c>
      <c r="I309" s="170">
        <v>42008</v>
      </c>
    </row>
    <row r="310" spans="1:9">
      <c r="A310" s="159" t="s">
        <v>432</v>
      </c>
      <c r="B310" s="159" t="s">
        <v>434</v>
      </c>
      <c r="C310" s="160">
        <v>42009</v>
      </c>
      <c r="D310" s="161">
        <v>11202</v>
      </c>
      <c r="E310" s="162">
        <v>460</v>
      </c>
      <c r="F310" s="168">
        <v>156</v>
      </c>
      <c r="G310" s="162">
        <v>616</v>
      </c>
      <c r="H310" s="162" t="s">
        <v>133</v>
      </c>
      <c r="I310" s="171">
        <v>42008</v>
      </c>
    </row>
    <row r="311" spans="1:9">
      <c r="A311" s="154" t="s">
        <v>432</v>
      </c>
      <c r="B311" s="154" t="s">
        <v>434</v>
      </c>
      <c r="C311" s="155">
        <v>42014</v>
      </c>
      <c r="D311" s="156">
        <v>11049</v>
      </c>
      <c r="E311" s="157">
        <v>323</v>
      </c>
      <c r="F311" s="168">
        <v>142</v>
      </c>
      <c r="G311" s="157">
        <v>465</v>
      </c>
      <c r="H311" s="157" t="s">
        <v>133</v>
      </c>
      <c r="I311" s="170">
        <v>42008</v>
      </c>
    </row>
    <row r="312" spans="1:9">
      <c r="A312" s="159" t="s">
        <v>432</v>
      </c>
      <c r="B312" s="159" t="s">
        <v>435</v>
      </c>
      <c r="C312" s="160">
        <v>42005</v>
      </c>
      <c r="D312" s="161">
        <v>11658</v>
      </c>
      <c r="E312" s="162">
        <v>317</v>
      </c>
      <c r="F312" s="168">
        <v>121</v>
      </c>
      <c r="G312" s="162">
        <v>438</v>
      </c>
      <c r="H312" s="163" t="s">
        <v>130</v>
      </c>
      <c r="I312" s="171">
        <v>42008</v>
      </c>
    </row>
    <row r="313" spans="1:9">
      <c r="A313" s="154" t="s">
        <v>432</v>
      </c>
      <c r="B313" s="154" t="s">
        <v>436</v>
      </c>
      <c r="C313" s="155">
        <v>42005</v>
      </c>
      <c r="D313" s="156">
        <v>11658</v>
      </c>
      <c r="E313" s="157">
        <v>212</v>
      </c>
      <c r="F313" s="168">
        <v>120</v>
      </c>
      <c r="G313" s="157">
        <v>332</v>
      </c>
      <c r="H313" s="158" t="s">
        <v>130</v>
      </c>
      <c r="I313" s="170">
        <v>42008</v>
      </c>
    </row>
    <row r="314" spans="1:9">
      <c r="A314" s="159" t="s">
        <v>432</v>
      </c>
      <c r="B314" s="159" t="s">
        <v>437</v>
      </c>
      <c r="C314" s="160">
        <v>42005</v>
      </c>
      <c r="D314" s="161">
        <v>11658</v>
      </c>
      <c r="E314" s="162">
        <v>232</v>
      </c>
      <c r="F314" s="168">
        <v>122</v>
      </c>
      <c r="G314" s="162">
        <v>354</v>
      </c>
      <c r="H314" s="163" t="s">
        <v>130</v>
      </c>
      <c r="I314" s="171">
        <v>42008</v>
      </c>
    </row>
    <row r="315" spans="1:9">
      <c r="A315" s="154" t="s">
        <v>432</v>
      </c>
      <c r="B315" s="154" t="s">
        <v>438</v>
      </c>
      <c r="C315" s="155">
        <v>42005</v>
      </c>
      <c r="D315" s="156">
        <v>11658</v>
      </c>
      <c r="E315" s="157">
        <v>196</v>
      </c>
      <c r="F315" s="168">
        <v>155</v>
      </c>
      <c r="G315" s="157">
        <v>351</v>
      </c>
      <c r="H315" s="158" t="s">
        <v>130</v>
      </c>
      <c r="I315" s="170">
        <v>42008</v>
      </c>
    </row>
    <row r="316" spans="1:9">
      <c r="A316" s="159" t="s">
        <v>432</v>
      </c>
      <c r="B316" s="159" t="s">
        <v>439</v>
      </c>
      <c r="C316" s="160">
        <v>42005</v>
      </c>
      <c r="D316" s="161">
        <v>11658</v>
      </c>
      <c r="E316" s="162">
        <v>210</v>
      </c>
      <c r="F316" s="168">
        <v>131</v>
      </c>
      <c r="G316" s="162">
        <v>341</v>
      </c>
      <c r="H316" s="163" t="s">
        <v>130</v>
      </c>
      <c r="I316" s="171">
        <v>42008</v>
      </c>
    </row>
    <row r="317" spans="1:9">
      <c r="A317" s="154" t="s">
        <v>432</v>
      </c>
      <c r="B317" s="154" t="s">
        <v>131</v>
      </c>
      <c r="C317" s="155">
        <v>42005</v>
      </c>
      <c r="D317" s="156">
        <v>11658</v>
      </c>
      <c r="E317" s="157">
        <v>160</v>
      </c>
      <c r="F317" s="168">
        <v>105</v>
      </c>
      <c r="G317" s="157">
        <v>265</v>
      </c>
      <c r="H317" s="158" t="s">
        <v>130</v>
      </c>
      <c r="I317" s="170">
        <v>42008</v>
      </c>
    </row>
    <row r="318" spans="1:9">
      <c r="A318" s="159" t="s">
        <v>432</v>
      </c>
      <c r="B318" s="159" t="s">
        <v>440</v>
      </c>
      <c r="C318" s="160">
        <v>42005</v>
      </c>
      <c r="D318" s="161">
        <v>11658</v>
      </c>
      <c r="E318" s="162">
        <v>337</v>
      </c>
      <c r="F318" s="168">
        <v>143</v>
      </c>
      <c r="G318" s="162">
        <v>480</v>
      </c>
      <c r="H318" s="163" t="s">
        <v>130</v>
      </c>
      <c r="I318" s="171">
        <v>42008</v>
      </c>
    </row>
    <row r="319" spans="1:9">
      <c r="A319" s="154" t="s">
        <v>432</v>
      </c>
      <c r="B319" s="154" t="s">
        <v>441</v>
      </c>
      <c r="C319" s="155">
        <v>42005</v>
      </c>
      <c r="D319" s="156">
        <v>11658</v>
      </c>
      <c r="E319" s="157">
        <v>232</v>
      </c>
      <c r="F319" s="168">
        <v>130</v>
      </c>
      <c r="G319" s="157">
        <v>362</v>
      </c>
      <c r="H319" s="158" t="s">
        <v>130</v>
      </c>
      <c r="I319" s="170">
        <v>42008</v>
      </c>
    </row>
    <row r="320" spans="1:9">
      <c r="A320" s="159" t="s">
        <v>432</v>
      </c>
      <c r="B320" s="159" t="s">
        <v>442</v>
      </c>
      <c r="C320" s="160">
        <v>42005</v>
      </c>
      <c r="D320" s="161">
        <v>11658</v>
      </c>
      <c r="E320" s="162">
        <v>220</v>
      </c>
      <c r="F320" s="168">
        <v>122</v>
      </c>
      <c r="G320" s="162">
        <v>342</v>
      </c>
      <c r="H320" s="163" t="s">
        <v>130</v>
      </c>
      <c r="I320" s="171">
        <v>42008</v>
      </c>
    </row>
    <row r="321" spans="1:9" ht="24">
      <c r="A321" s="154" t="s">
        <v>443</v>
      </c>
      <c r="B321" s="154" t="s">
        <v>444</v>
      </c>
      <c r="C321" s="155">
        <v>42005</v>
      </c>
      <c r="D321" s="156">
        <v>11658</v>
      </c>
      <c r="E321" s="157">
        <v>168</v>
      </c>
      <c r="F321" s="168">
        <v>87</v>
      </c>
      <c r="G321" s="157">
        <v>255</v>
      </c>
      <c r="H321" s="157" t="s">
        <v>133</v>
      </c>
      <c r="I321" s="170">
        <v>42008</v>
      </c>
    </row>
    <row r="322" spans="1:9" ht="24">
      <c r="A322" s="159" t="s">
        <v>445</v>
      </c>
      <c r="B322" s="159" t="s">
        <v>446</v>
      </c>
      <c r="C322" s="160">
        <v>42005</v>
      </c>
      <c r="D322" s="161">
        <v>11658</v>
      </c>
      <c r="E322" s="162">
        <v>266</v>
      </c>
      <c r="F322" s="168">
        <v>155</v>
      </c>
      <c r="G322" s="162">
        <v>421</v>
      </c>
      <c r="H322" s="162" t="s">
        <v>133</v>
      </c>
      <c r="I322" s="171">
        <v>39093</v>
      </c>
    </row>
    <row r="323" spans="1:9">
      <c r="A323" s="154" t="s">
        <v>447</v>
      </c>
      <c r="B323" s="154" t="s">
        <v>448</v>
      </c>
      <c r="C323" s="155">
        <v>42005</v>
      </c>
      <c r="D323" s="156">
        <v>11658</v>
      </c>
      <c r="E323" s="157">
        <v>335</v>
      </c>
      <c r="F323" s="168">
        <v>131</v>
      </c>
      <c r="G323" s="157">
        <v>466</v>
      </c>
      <c r="H323" s="157" t="s">
        <v>133</v>
      </c>
      <c r="I323" s="170">
        <v>42008</v>
      </c>
    </row>
    <row r="324" spans="1:9">
      <c r="A324" s="159" t="s">
        <v>447</v>
      </c>
      <c r="B324" s="159" t="s">
        <v>131</v>
      </c>
      <c r="C324" s="160">
        <v>42005</v>
      </c>
      <c r="D324" s="161">
        <v>11658</v>
      </c>
      <c r="E324" s="162">
        <v>184</v>
      </c>
      <c r="F324" s="168">
        <v>133</v>
      </c>
      <c r="G324" s="162">
        <v>317</v>
      </c>
      <c r="H324" s="162" t="s">
        <v>133</v>
      </c>
      <c r="I324" s="171">
        <v>40545</v>
      </c>
    </row>
    <row r="325" spans="1:9">
      <c r="A325" s="154" t="s">
        <v>449</v>
      </c>
      <c r="B325" s="154" t="s">
        <v>450</v>
      </c>
      <c r="C325" s="155">
        <v>42005</v>
      </c>
      <c r="D325" s="156">
        <v>11658</v>
      </c>
      <c r="E325" s="157">
        <v>195</v>
      </c>
      <c r="F325" s="168">
        <v>95</v>
      </c>
      <c r="G325" s="157">
        <v>290</v>
      </c>
      <c r="H325" s="157" t="s">
        <v>133</v>
      </c>
      <c r="I325" s="170">
        <v>41286</v>
      </c>
    </row>
    <row r="326" spans="1:9">
      <c r="A326" s="159" t="s">
        <v>449</v>
      </c>
      <c r="B326" s="159" t="s">
        <v>451</v>
      </c>
      <c r="C326" s="160">
        <v>42005</v>
      </c>
      <c r="D326" s="161">
        <v>11658</v>
      </c>
      <c r="E326" s="162">
        <v>91</v>
      </c>
      <c r="F326" s="168">
        <v>71</v>
      </c>
      <c r="G326" s="162">
        <v>162</v>
      </c>
      <c r="H326" s="162" t="s">
        <v>133</v>
      </c>
      <c r="I326" s="171">
        <v>39093</v>
      </c>
    </row>
    <row r="327" spans="1:9">
      <c r="A327" s="154" t="s">
        <v>449</v>
      </c>
      <c r="B327" s="154" t="s">
        <v>452</v>
      </c>
      <c r="C327" s="155">
        <v>42008</v>
      </c>
      <c r="D327" s="156">
        <v>11263</v>
      </c>
      <c r="E327" s="157">
        <v>104</v>
      </c>
      <c r="F327" s="168">
        <v>71</v>
      </c>
      <c r="G327" s="157">
        <v>175</v>
      </c>
      <c r="H327" s="157" t="s">
        <v>133</v>
      </c>
      <c r="I327" s="170">
        <v>39092</v>
      </c>
    </row>
    <row r="328" spans="1:9">
      <c r="A328" s="159" t="s">
        <v>449</v>
      </c>
      <c r="B328" s="159" t="s">
        <v>452</v>
      </c>
      <c r="C328" s="160">
        <v>42016</v>
      </c>
      <c r="D328" s="161">
        <v>11383</v>
      </c>
      <c r="E328" s="162">
        <v>162</v>
      </c>
      <c r="F328" s="168">
        <v>77</v>
      </c>
      <c r="G328" s="162">
        <v>239</v>
      </c>
      <c r="H328" s="162" t="s">
        <v>133</v>
      </c>
      <c r="I328" s="171">
        <v>39092</v>
      </c>
    </row>
    <row r="329" spans="1:9">
      <c r="A329" s="154" t="s">
        <v>449</v>
      </c>
      <c r="B329" s="154" t="s">
        <v>453</v>
      </c>
      <c r="C329" s="155">
        <v>42005</v>
      </c>
      <c r="D329" s="156">
        <v>11658</v>
      </c>
      <c r="E329" s="157">
        <v>85</v>
      </c>
      <c r="F329" s="168">
        <v>76</v>
      </c>
      <c r="G329" s="157">
        <v>161</v>
      </c>
      <c r="H329" s="157" t="s">
        <v>133</v>
      </c>
      <c r="I329" s="170">
        <v>41286</v>
      </c>
    </row>
    <row r="330" spans="1:9">
      <c r="A330" s="159" t="s">
        <v>449</v>
      </c>
      <c r="B330" s="159" t="s">
        <v>131</v>
      </c>
      <c r="C330" s="160">
        <v>42005</v>
      </c>
      <c r="D330" s="161">
        <v>11658</v>
      </c>
      <c r="E330" s="162">
        <v>72</v>
      </c>
      <c r="F330" s="168">
        <v>63</v>
      </c>
      <c r="G330" s="162">
        <v>135</v>
      </c>
      <c r="H330" s="162" t="s">
        <v>133</v>
      </c>
      <c r="I330" s="171">
        <v>39092</v>
      </c>
    </row>
    <row r="331" spans="1:9">
      <c r="A331" s="154" t="s">
        <v>449</v>
      </c>
      <c r="B331" s="154" t="s">
        <v>454</v>
      </c>
      <c r="C331" s="155">
        <v>42005</v>
      </c>
      <c r="D331" s="156">
        <v>11658</v>
      </c>
      <c r="E331" s="157">
        <v>236</v>
      </c>
      <c r="F331" s="168">
        <v>105</v>
      </c>
      <c r="G331" s="157">
        <v>341</v>
      </c>
      <c r="H331" s="157" t="s">
        <v>133</v>
      </c>
      <c r="I331" s="170">
        <v>41286</v>
      </c>
    </row>
    <row r="332" spans="1:9">
      <c r="A332" s="159" t="s">
        <v>455</v>
      </c>
      <c r="B332" s="159" t="s">
        <v>456</v>
      </c>
      <c r="C332" s="160">
        <v>42005</v>
      </c>
      <c r="D332" s="161">
        <v>11658</v>
      </c>
      <c r="E332" s="162">
        <v>209</v>
      </c>
      <c r="F332" s="168">
        <v>100</v>
      </c>
      <c r="G332" s="162">
        <v>309</v>
      </c>
      <c r="H332" s="162" t="s">
        <v>133</v>
      </c>
      <c r="I332" s="171">
        <v>42008</v>
      </c>
    </row>
    <row r="333" spans="1:9">
      <c r="A333" s="154" t="s">
        <v>455</v>
      </c>
      <c r="B333" s="154" t="s">
        <v>457</v>
      </c>
      <c r="C333" s="155">
        <v>42005</v>
      </c>
      <c r="D333" s="156">
        <v>11658</v>
      </c>
      <c r="E333" s="157">
        <v>212</v>
      </c>
      <c r="F333" s="168">
        <v>103</v>
      </c>
      <c r="G333" s="157">
        <v>315</v>
      </c>
      <c r="H333" s="157" t="s">
        <v>133</v>
      </c>
      <c r="I333" s="170">
        <v>42008</v>
      </c>
    </row>
    <row r="334" spans="1:9">
      <c r="A334" s="159" t="s">
        <v>455</v>
      </c>
      <c r="B334" s="159" t="s">
        <v>458</v>
      </c>
      <c r="C334" s="160">
        <v>42005</v>
      </c>
      <c r="D334" s="161">
        <v>11658</v>
      </c>
      <c r="E334" s="162">
        <v>242</v>
      </c>
      <c r="F334" s="168">
        <v>125</v>
      </c>
      <c r="G334" s="162">
        <v>367</v>
      </c>
      <c r="H334" s="162" t="s">
        <v>133</v>
      </c>
      <c r="I334" s="171">
        <v>42008</v>
      </c>
    </row>
    <row r="335" spans="1:9">
      <c r="A335" s="154" t="s">
        <v>455</v>
      </c>
      <c r="B335" s="154" t="s">
        <v>459</v>
      </c>
      <c r="C335" s="155">
        <v>42005</v>
      </c>
      <c r="D335" s="156">
        <v>11658</v>
      </c>
      <c r="E335" s="157">
        <v>174</v>
      </c>
      <c r="F335" s="168">
        <v>101</v>
      </c>
      <c r="G335" s="157">
        <v>275</v>
      </c>
      <c r="H335" s="157" t="s">
        <v>133</v>
      </c>
      <c r="I335" s="170">
        <v>42008</v>
      </c>
    </row>
    <row r="336" spans="1:9">
      <c r="A336" s="159" t="s">
        <v>455</v>
      </c>
      <c r="B336" s="159" t="s">
        <v>460</v>
      </c>
      <c r="C336" s="160">
        <v>42005</v>
      </c>
      <c r="D336" s="161">
        <v>11658</v>
      </c>
      <c r="E336" s="162">
        <v>191</v>
      </c>
      <c r="F336" s="168">
        <v>108</v>
      </c>
      <c r="G336" s="162">
        <v>299</v>
      </c>
      <c r="H336" s="162" t="s">
        <v>133</v>
      </c>
      <c r="I336" s="171">
        <v>42008</v>
      </c>
    </row>
    <row r="337" spans="1:9">
      <c r="A337" s="154" t="s">
        <v>455</v>
      </c>
      <c r="B337" s="154" t="s">
        <v>461</v>
      </c>
      <c r="C337" s="155">
        <v>42005</v>
      </c>
      <c r="D337" s="156">
        <v>11658</v>
      </c>
      <c r="E337" s="157">
        <v>213</v>
      </c>
      <c r="F337" s="168">
        <v>117</v>
      </c>
      <c r="G337" s="157">
        <v>330</v>
      </c>
      <c r="H337" s="157" t="s">
        <v>133</v>
      </c>
      <c r="I337" s="170">
        <v>42008</v>
      </c>
    </row>
    <row r="338" spans="1:9">
      <c r="A338" s="159" t="s">
        <v>455</v>
      </c>
      <c r="B338" s="159" t="s">
        <v>462</v>
      </c>
      <c r="C338" s="160">
        <v>42005</v>
      </c>
      <c r="D338" s="161">
        <v>11658</v>
      </c>
      <c r="E338" s="162">
        <v>201</v>
      </c>
      <c r="F338" s="168">
        <v>103</v>
      </c>
      <c r="G338" s="162">
        <v>304</v>
      </c>
      <c r="H338" s="162" t="s">
        <v>133</v>
      </c>
      <c r="I338" s="171">
        <v>42008</v>
      </c>
    </row>
    <row r="339" spans="1:9">
      <c r="A339" s="154" t="s">
        <v>455</v>
      </c>
      <c r="B339" s="154" t="s">
        <v>463</v>
      </c>
      <c r="C339" s="155">
        <v>42005</v>
      </c>
      <c r="D339" s="156">
        <v>11658</v>
      </c>
      <c r="E339" s="157">
        <v>207</v>
      </c>
      <c r="F339" s="168">
        <v>94</v>
      </c>
      <c r="G339" s="157">
        <v>301</v>
      </c>
      <c r="H339" s="157" t="s">
        <v>133</v>
      </c>
      <c r="I339" s="170">
        <v>42008</v>
      </c>
    </row>
    <row r="340" spans="1:9" ht="24">
      <c r="A340" s="159" t="s">
        <v>455</v>
      </c>
      <c r="B340" s="159" t="s">
        <v>464</v>
      </c>
      <c r="C340" s="160">
        <v>42005</v>
      </c>
      <c r="D340" s="161">
        <v>11658</v>
      </c>
      <c r="E340" s="162">
        <v>212</v>
      </c>
      <c r="F340" s="168">
        <v>103</v>
      </c>
      <c r="G340" s="162">
        <v>315</v>
      </c>
      <c r="H340" s="162" t="s">
        <v>133</v>
      </c>
      <c r="I340" s="171">
        <v>42008</v>
      </c>
    </row>
    <row r="341" spans="1:9">
      <c r="A341" s="154" t="s">
        <v>455</v>
      </c>
      <c r="B341" s="154" t="s">
        <v>465</v>
      </c>
      <c r="C341" s="155">
        <v>42005</v>
      </c>
      <c r="D341" s="156">
        <v>11658</v>
      </c>
      <c r="E341" s="157">
        <v>192</v>
      </c>
      <c r="F341" s="168">
        <v>116</v>
      </c>
      <c r="G341" s="157">
        <v>308</v>
      </c>
      <c r="H341" s="157" t="s">
        <v>133</v>
      </c>
      <c r="I341" s="170">
        <v>42008</v>
      </c>
    </row>
    <row r="342" spans="1:9">
      <c r="A342" s="159" t="s">
        <v>455</v>
      </c>
      <c r="B342" s="159" t="s">
        <v>466</v>
      </c>
      <c r="C342" s="160">
        <v>42005</v>
      </c>
      <c r="D342" s="161">
        <v>11658</v>
      </c>
      <c r="E342" s="162">
        <v>242</v>
      </c>
      <c r="F342" s="168">
        <v>125</v>
      </c>
      <c r="G342" s="162">
        <v>367</v>
      </c>
      <c r="H342" s="162" t="s">
        <v>133</v>
      </c>
      <c r="I342" s="171">
        <v>42008</v>
      </c>
    </row>
    <row r="343" spans="1:9">
      <c r="A343" s="154" t="s">
        <v>455</v>
      </c>
      <c r="B343" s="154" t="s">
        <v>467</v>
      </c>
      <c r="C343" s="155">
        <v>42005</v>
      </c>
      <c r="D343" s="156">
        <v>11658</v>
      </c>
      <c r="E343" s="157">
        <v>212</v>
      </c>
      <c r="F343" s="168">
        <v>103</v>
      </c>
      <c r="G343" s="157">
        <v>315</v>
      </c>
      <c r="H343" s="157" t="s">
        <v>133</v>
      </c>
      <c r="I343" s="170">
        <v>42008</v>
      </c>
    </row>
    <row r="344" spans="1:9" ht="24">
      <c r="A344" s="159" t="s">
        <v>455</v>
      </c>
      <c r="B344" s="159" t="s">
        <v>468</v>
      </c>
      <c r="C344" s="160">
        <v>42005</v>
      </c>
      <c r="D344" s="161">
        <v>11658</v>
      </c>
      <c r="E344" s="162">
        <v>242</v>
      </c>
      <c r="F344" s="168">
        <v>125</v>
      </c>
      <c r="G344" s="162">
        <v>367</v>
      </c>
      <c r="H344" s="162" t="s">
        <v>133</v>
      </c>
      <c r="I344" s="171">
        <v>42008</v>
      </c>
    </row>
    <row r="345" spans="1:9" ht="35.25">
      <c r="A345" s="154" t="s">
        <v>455</v>
      </c>
      <c r="B345" s="154" t="s">
        <v>469</v>
      </c>
      <c r="C345" s="155">
        <v>42005</v>
      </c>
      <c r="D345" s="156">
        <v>11658</v>
      </c>
      <c r="E345" s="157">
        <v>109</v>
      </c>
      <c r="F345" s="168">
        <v>72</v>
      </c>
      <c r="G345" s="157">
        <v>181</v>
      </c>
      <c r="H345" s="157" t="s">
        <v>133</v>
      </c>
      <c r="I345" s="170">
        <v>42008</v>
      </c>
    </row>
    <row r="346" spans="1:9">
      <c r="A346" s="159" t="s">
        <v>455</v>
      </c>
      <c r="B346" s="159" t="s">
        <v>470</v>
      </c>
      <c r="C346" s="160">
        <v>42005</v>
      </c>
      <c r="D346" s="161">
        <v>11658</v>
      </c>
      <c r="E346" s="162">
        <v>202</v>
      </c>
      <c r="F346" s="168">
        <v>100</v>
      </c>
      <c r="G346" s="162">
        <v>302</v>
      </c>
      <c r="H346" s="162" t="s">
        <v>133</v>
      </c>
      <c r="I346" s="171">
        <v>42008</v>
      </c>
    </row>
    <row r="347" spans="1:9">
      <c r="A347" s="154" t="s">
        <v>455</v>
      </c>
      <c r="B347" s="154" t="s">
        <v>471</v>
      </c>
      <c r="C347" s="155">
        <v>42005</v>
      </c>
      <c r="D347" s="156">
        <v>11658</v>
      </c>
      <c r="E347" s="157">
        <v>158</v>
      </c>
      <c r="F347" s="168">
        <v>96</v>
      </c>
      <c r="G347" s="157">
        <v>254</v>
      </c>
      <c r="H347" s="157" t="s">
        <v>133</v>
      </c>
      <c r="I347" s="170">
        <v>42008</v>
      </c>
    </row>
    <row r="348" spans="1:9">
      <c r="A348" s="159" t="s">
        <v>455</v>
      </c>
      <c r="B348" s="159" t="s">
        <v>472</v>
      </c>
      <c r="C348" s="160">
        <v>42005</v>
      </c>
      <c r="D348" s="161">
        <v>11658</v>
      </c>
      <c r="E348" s="162">
        <v>192</v>
      </c>
      <c r="F348" s="168">
        <v>116</v>
      </c>
      <c r="G348" s="162">
        <v>308</v>
      </c>
      <c r="H348" s="162" t="s">
        <v>133</v>
      </c>
      <c r="I348" s="171">
        <v>42008</v>
      </c>
    </row>
    <row r="349" spans="1:9">
      <c r="A349" s="154" t="s">
        <v>455</v>
      </c>
      <c r="B349" s="154" t="s">
        <v>473</v>
      </c>
      <c r="C349" s="155">
        <v>42005</v>
      </c>
      <c r="D349" s="156">
        <v>11658</v>
      </c>
      <c r="E349" s="157">
        <v>207</v>
      </c>
      <c r="F349" s="168">
        <v>94</v>
      </c>
      <c r="G349" s="157">
        <v>301</v>
      </c>
      <c r="H349" s="157" t="s">
        <v>133</v>
      </c>
      <c r="I349" s="170">
        <v>42008</v>
      </c>
    </row>
    <row r="350" spans="1:9">
      <c r="A350" s="159" t="s">
        <v>455</v>
      </c>
      <c r="B350" s="159" t="s">
        <v>474</v>
      </c>
      <c r="C350" s="160">
        <v>42005</v>
      </c>
      <c r="D350" s="161">
        <v>11658</v>
      </c>
      <c r="E350" s="162">
        <v>242</v>
      </c>
      <c r="F350" s="168">
        <v>125</v>
      </c>
      <c r="G350" s="162">
        <v>367</v>
      </c>
      <c r="H350" s="162" t="s">
        <v>133</v>
      </c>
      <c r="I350" s="171">
        <v>42008</v>
      </c>
    </row>
    <row r="351" spans="1:9">
      <c r="A351" s="154" t="s">
        <v>455</v>
      </c>
      <c r="B351" s="154" t="s">
        <v>475</v>
      </c>
      <c r="C351" s="155">
        <v>42005</v>
      </c>
      <c r="D351" s="156">
        <v>11658</v>
      </c>
      <c r="E351" s="157">
        <v>207</v>
      </c>
      <c r="F351" s="168">
        <v>94</v>
      </c>
      <c r="G351" s="157">
        <v>301</v>
      </c>
      <c r="H351" s="157" t="s">
        <v>133</v>
      </c>
      <c r="I351" s="170">
        <v>42008</v>
      </c>
    </row>
    <row r="352" spans="1:9" ht="24">
      <c r="A352" s="159" t="s">
        <v>455</v>
      </c>
      <c r="B352" s="159" t="s">
        <v>476</v>
      </c>
      <c r="C352" s="160">
        <v>42005</v>
      </c>
      <c r="D352" s="161">
        <v>11658</v>
      </c>
      <c r="E352" s="162">
        <v>174</v>
      </c>
      <c r="F352" s="168">
        <v>101</v>
      </c>
      <c r="G352" s="162">
        <v>275</v>
      </c>
      <c r="H352" s="162" t="s">
        <v>133</v>
      </c>
      <c r="I352" s="171">
        <v>42008</v>
      </c>
    </row>
    <row r="353" spans="1:9" ht="24">
      <c r="A353" s="154" t="s">
        <v>455</v>
      </c>
      <c r="B353" s="154" t="s">
        <v>477</v>
      </c>
      <c r="C353" s="155">
        <v>42005</v>
      </c>
      <c r="D353" s="156">
        <v>11658</v>
      </c>
      <c r="E353" s="157">
        <v>212</v>
      </c>
      <c r="F353" s="168">
        <v>103</v>
      </c>
      <c r="G353" s="157">
        <v>315</v>
      </c>
      <c r="H353" s="157" t="s">
        <v>133</v>
      </c>
      <c r="I353" s="170">
        <v>42008</v>
      </c>
    </row>
    <row r="354" spans="1:9">
      <c r="A354" s="159" t="s">
        <v>455</v>
      </c>
      <c r="B354" s="159" t="s">
        <v>478</v>
      </c>
      <c r="C354" s="160">
        <v>42005</v>
      </c>
      <c r="D354" s="161">
        <v>11658</v>
      </c>
      <c r="E354" s="162">
        <v>190</v>
      </c>
      <c r="F354" s="168">
        <v>97</v>
      </c>
      <c r="G354" s="162">
        <v>287</v>
      </c>
      <c r="H354" s="162" t="s">
        <v>133</v>
      </c>
      <c r="I354" s="171">
        <v>42008</v>
      </c>
    </row>
    <row r="355" spans="1:9" ht="24">
      <c r="A355" s="154" t="s">
        <v>455</v>
      </c>
      <c r="B355" s="154" t="s">
        <v>479</v>
      </c>
      <c r="C355" s="155">
        <v>42005</v>
      </c>
      <c r="D355" s="156">
        <v>11658</v>
      </c>
      <c r="E355" s="157">
        <v>212</v>
      </c>
      <c r="F355" s="168">
        <v>103</v>
      </c>
      <c r="G355" s="157">
        <v>315</v>
      </c>
      <c r="H355" s="157" t="s">
        <v>133</v>
      </c>
      <c r="I355" s="170">
        <v>42008</v>
      </c>
    </row>
    <row r="356" spans="1:9">
      <c r="A356" s="159" t="s">
        <v>455</v>
      </c>
      <c r="B356" s="159" t="s">
        <v>480</v>
      </c>
      <c r="C356" s="160">
        <v>42005</v>
      </c>
      <c r="D356" s="161">
        <v>11658</v>
      </c>
      <c r="E356" s="162">
        <v>197</v>
      </c>
      <c r="F356" s="168">
        <v>112</v>
      </c>
      <c r="G356" s="162">
        <v>309</v>
      </c>
      <c r="H356" s="162" t="s">
        <v>133</v>
      </c>
      <c r="I356" s="171">
        <v>42008</v>
      </c>
    </row>
    <row r="357" spans="1:9" ht="24">
      <c r="A357" s="154" t="s">
        <v>455</v>
      </c>
      <c r="B357" s="154" t="s">
        <v>481</v>
      </c>
      <c r="C357" s="155">
        <v>42005</v>
      </c>
      <c r="D357" s="156">
        <v>11658</v>
      </c>
      <c r="E357" s="157">
        <v>207</v>
      </c>
      <c r="F357" s="168">
        <v>94</v>
      </c>
      <c r="G357" s="157">
        <v>301</v>
      </c>
      <c r="H357" s="157" t="s">
        <v>133</v>
      </c>
      <c r="I357" s="170">
        <v>42008</v>
      </c>
    </row>
    <row r="358" spans="1:9">
      <c r="A358" s="159" t="s">
        <v>455</v>
      </c>
      <c r="B358" s="159" t="s">
        <v>482</v>
      </c>
      <c r="C358" s="160">
        <v>42005</v>
      </c>
      <c r="D358" s="161">
        <v>11658</v>
      </c>
      <c r="E358" s="162">
        <v>225</v>
      </c>
      <c r="F358" s="168">
        <v>94</v>
      </c>
      <c r="G358" s="162">
        <v>319</v>
      </c>
      <c r="H358" s="162" t="s">
        <v>133</v>
      </c>
      <c r="I358" s="171">
        <v>42008</v>
      </c>
    </row>
    <row r="359" spans="1:9">
      <c r="A359" s="154" t="s">
        <v>455</v>
      </c>
      <c r="B359" s="154" t="s">
        <v>483</v>
      </c>
      <c r="C359" s="155">
        <v>42005</v>
      </c>
      <c r="D359" s="156">
        <v>11658</v>
      </c>
      <c r="E359" s="157">
        <v>212</v>
      </c>
      <c r="F359" s="168">
        <v>103</v>
      </c>
      <c r="G359" s="157">
        <v>315</v>
      </c>
      <c r="H359" s="157" t="s">
        <v>133</v>
      </c>
      <c r="I359" s="170">
        <v>42008</v>
      </c>
    </row>
    <row r="360" spans="1:9" ht="24">
      <c r="A360" s="159" t="s">
        <v>455</v>
      </c>
      <c r="B360" s="159" t="s">
        <v>484</v>
      </c>
      <c r="C360" s="160">
        <v>42005</v>
      </c>
      <c r="D360" s="161">
        <v>11658</v>
      </c>
      <c r="E360" s="162">
        <v>109</v>
      </c>
      <c r="F360" s="168">
        <v>72</v>
      </c>
      <c r="G360" s="162">
        <v>181</v>
      </c>
      <c r="H360" s="162" t="s">
        <v>133</v>
      </c>
      <c r="I360" s="171">
        <v>42008</v>
      </c>
    </row>
    <row r="361" spans="1:9">
      <c r="A361" s="154" t="s">
        <v>455</v>
      </c>
      <c r="B361" s="154" t="s">
        <v>485</v>
      </c>
      <c r="C361" s="155">
        <v>42005</v>
      </c>
      <c r="D361" s="156">
        <v>11658</v>
      </c>
      <c r="E361" s="157">
        <v>242</v>
      </c>
      <c r="F361" s="168">
        <v>125</v>
      </c>
      <c r="G361" s="157">
        <v>367</v>
      </c>
      <c r="H361" s="157" t="s">
        <v>133</v>
      </c>
      <c r="I361" s="170">
        <v>42008</v>
      </c>
    </row>
    <row r="362" spans="1:9">
      <c r="A362" s="159" t="s">
        <v>455</v>
      </c>
      <c r="B362" s="159" t="s">
        <v>131</v>
      </c>
      <c r="C362" s="160">
        <v>42005</v>
      </c>
      <c r="D362" s="161">
        <v>11658</v>
      </c>
      <c r="E362" s="162">
        <v>174</v>
      </c>
      <c r="F362" s="168">
        <v>101</v>
      </c>
      <c r="G362" s="162">
        <v>275</v>
      </c>
      <c r="H362" s="162" t="s">
        <v>133</v>
      </c>
      <c r="I362" s="171">
        <v>42008</v>
      </c>
    </row>
    <row r="363" spans="1:9">
      <c r="A363" s="154" t="s">
        <v>455</v>
      </c>
      <c r="B363" s="154" t="s">
        <v>486</v>
      </c>
      <c r="C363" s="155">
        <v>42005</v>
      </c>
      <c r="D363" s="156">
        <v>11658</v>
      </c>
      <c r="E363" s="157">
        <v>242</v>
      </c>
      <c r="F363" s="168">
        <v>125</v>
      </c>
      <c r="G363" s="157">
        <v>367</v>
      </c>
      <c r="H363" s="157" t="s">
        <v>133</v>
      </c>
      <c r="I363" s="170">
        <v>42008</v>
      </c>
    </row>
    <row r="364" spans="1:9">
      <c r="A364" s="159" t="s">
        <v>455</v>
      </c>
      <c r="B364" s="159" t="s">
        <v>487</v>
      </c>
      <c r="C364" s="160">
        <v>42005</v>
      </c>
      <c r="D364" s="161">
        <v>11658</v>
      </c>
      <c r="E364" s="162">
        <v>212</v>
      </c>
      <c r="F364" s="168">
        <v>103</v>
      </c>
      <c r="G364" s="162">
        <v>315</v>
      </c>
      <c r="H364" s="162" t="s">
        <v>133</v>
      </c>
      <c r="I364" s="171">
        <v>42008</v>
      </c>
    </row>
    <row r="365" spans="1:9">
      <c r="A365" s="154" t="s">
        <v>455</v>
      </c>
      <c r="B365" s="154" t="s">
        <v>488</v>
      </c>
      <c r="C365" s="155">
        <v>42005</v>
      </c>
      <c r="D365" s="156">
        <v>11658</v>
      </c>
      <c r="E365" s="157">
        <v>212</v>
      </c>
      <c r="F365" s="168">
        <v>103</v>
      </c>
      <c r="G365" s="157">
        <v>315</v>
      </c>
      <c r="H365" s="157" t="s">
        <v>133</v>
      </c>
      <c r="I365" s="170">
        <v>42008</v>
      </c>
    </row>
    <row r="366" spans="1:9">
      <c r="A366" s="159" t="s">
        <v>455</v>
      </c>
      <c r="B366" s="159" t="s">
        <v>489</v>
      </c>
      <c r="C366" s="160">
        <v>42005</v>
      </c>
      <c r="D366" s="161">
        <v>11658</v>
      </c>
      <c r="E366" s="162">
        <v>212</v>
      </c>
      <c r="F366" s="168">
        <v>103</v>
      </c>
      <c r="G366" s="162">
        <v>315</v>
      </c>
      <c r="H366" s="162" t="s">
        <v>133</v>
      </c>
      <c r="I366" s="171">
        <v>42008</v>
      </c>
    </row>
    <row r="367" spans="1:9">
      <c r="A367" s="154" t="s">
        <v>455</v>
      </c>
      <c r="B367" s="154" t="s">
        <v>490</v>
      </c>
      <c r="C367" s="155">
        <v>42005</v>
      </c>
      <c r="D367" s="156">
        <v>11658</v>
      </c>
      <c r="E367" s="157">
        <v>207</v>
      </c>
      <c r="F367" s="168">
        <v>94</v>
      </c>
      <c r="G367" s="157">
        <v>301</v>
      </c>
      <c r="H367" s="157" t="s">
        <v>133</v>
      </c>
      <c r="I367" s="170">
        <v>42008</v>
      </c>
    </row>
    <row r="368" spans="1:9">
      <c r="A368" s="159" t="s">
        <v>455</v>
      </c>
      <c r="B368" s="159" t="s">
        <v>491</v>
      </c>
      <c r="C368" s="160">
        <v>42005</v>
      </c>
      <c r="D368" s="161">
        <v>11658</v>
      </c>
      <c r="E368" s="162">
        <v>190</v>
      </c>
      <c r="F368" s="168">
        <v>103</v>
      </c>
      <c r="G368" s="162">
        <v>293</v>
      </c>
      <c r="H368" s="162" t="s">
        <v>133</v>
      </c>
      <c r="I368" s="171">
        <v>42008</v>
      </c>
    </row>
    <row r="369" spans="1:9">
      <c r="A369" s="154" t="s">
        <v>492</v>
      </c>
      <c r="B369" s="154" t="s">
        <v>493</v>
      </c>
      <c r="C369" s="155">
        <v>42005</v>
      </c>
      <c r="D369" s="156">
        <v>11658</v>
      </c>
      <c r="E369" s="157">
        <v>232</v>
      </c>
      <c r="F369" s="168">
        <v>99</v>
      </c>
      <c r="G369" s="157">
        <v>331</v>
      </c>
      <c r="H369" s="157" t="s">
        <v>133</v>
      </c>
      <c r="I369" s="170">
        <v>41275</v>
      </c>
    </row>
    <row r="370" spans="1:9">
      <c r="A370" s="159" t="s">
        <v>492</v>
      </c>
      <c r="B370" s="159" t="s">
        <v>131</v>
      </c>
      <c r="C370" s="160">
        <v>42005</v>
      </c>
      <c r="D370" s="161">
        <v>11658</v>
      </c>
      <c r="E370" s="162">
        <v>90</v>
      </c>
      <c r="F370" s="168">
        <v>53</v>
      </c>
      <c r="G370" s="162">
        <v>143</v>
      </c>
      <c r="H370" s="162" t="s">
        <v>133</v>
      </c>
      <c r="I370" s="171">
        <v>40184</v>
      </c>
    </row>
    <row r="371" spans="1:9">
      <c r="A371" s="154" t="s">
        <v>492</v>
      </c>
      <c r="B371" s="154" t="s">
        <v>494</v>
      </c>
      <c r="C371" s="155">
        <v>42005</v>
      </c>
      <c r="D371" s="156">
        <v>11658</v>
      </c>
      <c r="E371" s="157">
        <v>200</v>
      </c>
      <c r="F371" s="168">
        <v>82</v>
      </c>
      <c r="G371" s="157">
        <v>282</v>
      </c>
      <c r="H371" s="157" t="s">
        <v>133</v>
      </c>
      <c r="I371" s="170">
        <v>41644</v>
      </c>
    </row>
    <row r="372" spans="1:9">
      <c r="A372" s="159" t="s">
        <v>495</v>
      </c>
      <c r="B372" s="159" t="s">
        <v>496</v>
      </c>
      <c r="C372" s="160">
        <v>42005</v>
      </c>
      <c r="D372" s="161">
        <v>11658</v>
      </c>
      <c r="E372" s="162">
        <v>91</v>
      </c>
      <c r="F372" s="168">
        <v>63</v>
      </c>
      <c r="G372" s="162">
        <v>154</v>
      </c>
      <c r="H372" s="162" t="s">
        <v>133</v>
      </c>
      <c r="I372" s="171">
        <v>42006</v>
      </c>
    </row>
    <row r="373" spans="1:9">
      <c r="A373" s="154" t="s">
        <v>497</v>
      </c>
      <c r="B373" s="154" t="s">
        <v>498</v>
      </c>
      <c r="C373" s="155">
        <v>42005</v>
      </c>
      <c r="D373" s="156">
        <v>11658</v>
      </c>
      <c r="E373" s="157">
        <v>200</v>
      </c>
      <c r="F373" s="168">
        <v>119</v>
      </c>
      <c r="G373" s="157">
        <v>319</v>
      </c>
      <c r="H373" s="158" t="s">
        <v>130</v>
      </c>
      <c r="I373" s="170">
        <v>42008</v>
      </c>
    </row>
    <row r="374" spans="1:9" ht="24">
      <c r="A374" s="159" t="s">
        <v>497</v>
      </c>
      <c r="B374" s="159" t="s">
        <v>499</v>
      </c>
      <c r="C374" s="160">
        <v>42005</v>
      </c>
      <c r="D374" s="161">
        <v>11658</v>
      </c>
      <c r="E374" s="162">
        <v>152</v>
      </c>
      <c r="F374" s="168">
        <v>80</v>
      </c>
      <c r="G374" s="162">
        <v>232</v>
      </c>
      <c r="H374" s="162" t="s">
        <v>133</v>
      </c>
      <c r="I374" s="171">
        <v>42008</v>
      </c>
    </row>
    <row r="375" spans="1:9">
      <c r="A375" s="154" t="s">
        <v>497</v>
      </c>
      <c r="B375" s="154" t="s">
        <v>131</v>
      </c>
      <c r="C375" s="155">
        <v>42005</v>
      </c>
      <c r="D375" s="156">
        <v>11658</v>
      </c>
      <c r="E375" s="157">
        <v>152</v>
      </c>
      <c r="F375" s="168">
        <v>80</v>
      </c>
      <c r="G375" s="157">
        <v>232</v>
      </c>
      <c r="H375" s="157" t="s">
        <v>133</v>
      </c>
      <c r="I375" s="170">
        <v>42008</v>
      </c>
    </row>
    <row r="376" spans="1:9">
      <c r="A376" s="159" t="s">
        <v>500</v>
      </c>
      <c r="B376" s="159" t="s">
        <v>501</v>
      </c>
      <c r="C376" s="160">
        <v>42005</v>
      </c>
      <c r="D376" s="161">
        <v>11658</v>
      </c>
      <c r="E376" s="162">
        <v>214</v>
      </c>
      <c r="F376" s="168">
        <v>114</v>
      </c>
      <c r="G376" s="162">
        <v>328</v>
      </c>
      <c r="H376" s="162" t="s">
        <v>133</v>
      </c>
      <c r="I376" s="171">
        <v>42008</v>
      </c>
    </row>
    <row r="377" spans="1:9" ht="24">
      <c r="A377" s="154" t="s">
        <v>500</v>
      </c>
      <c r="B377" s="154" t="s">
        <v>502</v>
      </c>
      <c r="C377" s="155">
        <v>42005</v>
      </c>
      <c r="D377" s="156">
        <v>11658</v>
      </c>
      <c r="E377" s="157">
        <v>185</v>
      </c>
      <c r="F377" s="168">
        <v>102</v>
      </c>
      <c r="G377" s="157">
        <v>287</v>
      </c>
      <c r="H377" s="157" t="s">
        <v>133</v>
      </c>
      <c r="I377" s="170">
        <v>42008</v>
      </c>
    </row>
    <row r="378" spans="1:9">
      <c r="A378" s="159" t="s">
        <v>500</v>
      </c>
      <c r="B378" s="159" t="s">
        <v>503</v>
      </c>
      <c r="C378" s="160">
        <v>42005</v>
      </c>
      <c r="D378" s="161">
        <v>11658</v>
      </c>
      <c r="E378" s="162">
        <v>241</v>
      </c>
      <c r="F378" s="168">
        <v>109</v>
      </c>
      <c r="G378" s="162">
        <v>350</v>
      </c>
      <c r="H378" s="162" t="s">
        <v>133</v>
      </c>
      <c r="I378" s="171">
        <v>42008</v>
      </c>
    </row>
    <row r="379" spans="1:9">
      <c r="A379" s="154" t="s">
        <v>500</v>
      </c>
      <c r="B379" s="154" t="s">
        <v>131</v>
      </c>
      <c r="C379" s="155">
        <v>42005</v>
      </c>
      <c r="D379" s="156">
        <v>11658</v>
      </c>
      <c r="E379" s="157">
        <v>168</v>
      </c>
      <c r="F379" s="168">
        <v>91</v>
      </c>
      <c r="G379" s="157">
        <v>259</v>
      </c>
      <c r="H379" s="157" t="s">
        <v>133</v>
      </c>
      <c r="I379" s="170">
        <v>42008</v>
      </c>
    </row>
    <row r="380" spans="1:9">
      <c r="A380" s="159" t="s">
        <v>500</v>
      </c>
      <c r="B380" s="159" t="s">
        <v>504</v>
      </c>
      <c r="C380" s="160">
        <v>42005</v>
      </c>
      <c r="D380" s="161">
        <v>11658</v>
      </c>
      <c r="E380" s="162">
        <v>210</v>
      </c>
      <c r="F380" s="168">
        <v>68</v>
      </c>
      <c r="G380" s="162">
        <v>278</v>
      </c>
      <c r="H380" s="162" t="s">
        <v>133</v>
      </c>
      <c r="I380" s="171">
        <v>39091</v>
      </c>
    </row>
    <row r="381" spans="1:9">
      <c r="A381" s="154" t="s">
        <v>505</v>
      </c>
      <c r="B381" s="154" t="s">
        <v>506</v>
      </c>
      <c r="C381" s="156">
        <v>42826</v>
      </c>
      <c r="D381" s="156">
        <v>43800</v>
      </c>
      <c r="E381" s="157">
        <v>163</v>
      </c>
      <c r="F381" s="168">
        <v>114</v>
      </c>
      <c r="G381" s="157">
        <v>277</v>
      </c>
      <c r="H381" s="157" t="s">
        <v>133</v>
      </c>
      <c r="I381" s="170">
        <v>42006</v>
      </c>
    </row>
    <row r="382" spans="1:9">
      <c r="A382" s="159" t="s">
        <v>505</v>
      </c>
      <c r="B382" s="159" t="s">
        <v>506</v>
      </c>
      <c r="C382" s="161">
        <v>44166</v>
      </c>
      <c r="D382" s="161">
        <v>42461</v>
      </c>
      <c r="E382" s="162">
        <v>228</v>
      </c>
      <c r="F382" s="168">
        <v>121</v>
      </c>
      <c r="G382" s="162">
        <v>349</v>
      </c>
      <c r="H382" s="162" t="s">
        <v>133</v>
      </c>
      <c r="I382" s="171">
        <v>42006</v>
      </c>
    </row>
    <row r="383" spans="1:9">
      <c r="A383" s="154" t="s">
        <v>507</v>
      </c>
      <c r="B383" s="154" t="s">
        <v>131</v>
      </c>
      <c r="C383" s="155">
        <v>42005</v>
      </c>
      <c r="D383" s="156">
        <v>11658</v>
      </c>
      <c r="E383" s="157">
        <v>77</v>
      </c>
      <c r="F383" s="168">
        <v>80</v>
      </c>
      <c r="G383" s="157">
        <v>157</v>
      </c>
      <c r="H383" s="157" t="s">
        <v>133</v>
      </c>
      <c r="I383" s="170">
        <v>33979</v>
      </c>
    </row>
    <row r="384" spans="1:9" ht="35.25">
      <c r="A384" s="159" t="s">
        <v>507</v>
      </c>
      <c r="B384" s="159" t="s">
        <v>508</v>
      </c>
      <c r="C384" s="160">
        <v>42009</v>
      </c>
      <c r="D384" s="161">
        <v>41974</v>
      </c>
      <c r="E384" s="162">
        <v>110</v>
      </c>
      <c r="F384" s="168">
        <v>66</v>
      </c>
      <c r="G384" s="162">
        <v>176</v>
      </c>
      <c r="H384" s="163" t="s">
        <v>130</v>
      </c>
      <c r="I384" s="171">
        <v>39452</v>
      </c>
    </row>
    <row r="385" spans="1:9" ht="35.25">
      <c r="A385" s="154" t="s">
        <v>507</v>
      </c>
      <c r="B385" s="154" t="s">
        <v>508</v>
      </c>
      <c r="C385" s="156">
        <v>42339</v>
      </c>
      <c r="D385" s="156">
        <v>11049</v>
      </c>
      <c r="E385" s="157">
        <v>175</v>
      </c>
      <c r="F385" s="168">
        <v>73</v>
      </c>
      <c r="G385" s="157">
        <v>248</v>
      </c>
      <c r="H385" s="158" t="s">
        <v>130</v>
      </c>
      <c r="I385" s="170">
        <v>39452</v>
      </c>
    </row>
    <row r="386" spans="1:9" ht="24">
      <c r="A386" s="159" t="s">
        <v>509</v>
      </c>
      <c r="B386" s="159" t="s">
        <v>510</v>
      </c>
      <c r="C386" s="160">
        <v>42005</v>
      </c>
      <c r="D386" s="161">
        <v>11658</v>
      </c>
      <c r="E386" s="162">
        <v>131</v>
      </c>
      <c r="F386" s="168">
        <v>92</v>
      </c>
      <c r="G386" s="162">
        <v>223</v>
      </c>
      <c r="H386" s="162" t="s">
        <v>133</v>
      </c>
      <c r="I386" s="171">
        <v>40550</v>
      </c>
    </row>
    <row r="387" spans="1:9">
      <c r="A387" s="154" t="s">
        <v>509</v>
      </c>
      <c r="B387" s="154" t="s">
        <v>131</v>
      </c>
      <c r="C387" s="155">
        <v>42005</v>
      </c>
      <c r="D387" s="156">
        <v>11658</v>
      </c>
      <c r="E387" s="157">
        <v>106</v>
      </c>
      <c r="F387" s="168">
        <v>76</v>
      </c>
      <c r="G387" s="157">
        <v>182</v>
      </c>
      <c r="H387" s="157" t="s">
        <v>133</v>
      </c>
      <c r="I387" s="170">
        <v>39089</v>
      </c>
    </row>
    <row r="388" spans="1:9">
      <c r="A388" s="159" t="s">
        <v>511</v>
      </c>
      <c r="B388" s="159" t="s">
        <v>512</v>
      </c>
      <c r="C388" s="160">
        <v>42005</v>
      </c>
      <c r="D388" s="161">
        <v>11658</v>
      </c>
      <c r="E388" s="162">
        <v>224</v>
      </c>
      <c r="F388" s="168">
        <v>103</v>
      </c>
      <c r="G388" s="162">
        <v>327</v>
      </c>
      <c r="H388" s="162" t="s">
        <v>133</v>
      </c>
      <c r="I388" s="171">
        <v>41284</v>
      </c>
    </row>
    <row r="389" spans="1:9">
      <c r="A389" s="154" t="s">
        <v>511</v>
      </c>
      <c r="B389" s="154" t="s">
        <v>131</v>
      </c>
      <c r="C389" s="155">
        <v>42005</v>
      </c>
      <c r="D389" s="156">
        <v>11658</v>
      </c>
      <c r="E389" s="157">
        <v>57</v>
      </c>
      <c r="F389" s="168">
        <v>48</v>
      </c>
      <c r="G389" s="157">
        <v>105</v>
      </c>
      <c r="H389" s="157" t="s">
        <v>133</v>
      </c>
      <c r="I389" s="170">
        <v>35076</v>
      </c>
    </row>
    <row r="390" spans="1:9">
      <c r="A390" s="159" t="s">
        <v>513</v>
      </c>
      <c r="B390" s="159" t="s">
        <v>514</v>
      </c>
      <c r="C390" s="160">
        <v>42005</v>
      </c>
      <c r="D390" s="161">
        <v>11658</v>
      </c>
      <c r="E390" s="162">
        <v>160</v>
      </c>
      <c r="F390" s="168">
        <v>78</v>
      </c>
      <c r="G390" s="162">
        <v>238</v>
      </c>
      <c r="H390" s="162" t="s">
        <v>133</v>
      </c>
      <c r="I390" s="171">
        <v>41643</v>
      </c>
    </row>
    <row r="391" spans="1:9">
      <c r="A391" s="154" t="s">
        <v>513</v>
      </c>
      <c r="B391" s="154" t="s">
        <v>131</v>
      </c>
      <c r="C391" s="155">
        <v>42005</v>
      </c>
      <c r="D391" s="156">
        <v>11658</v>
      </c>
      <c r="E391" s="157">
        <v>73</v>
      </c>
      <c r="F391" s="168">
        <v>44</v>
      </c>
      <c r="G391" s="157">
        <v>117</v>
      </c>
      <c r="H391" s="157" t="s">
        <v>133</v>
      </c>
      <c r="I391" s="170">
        <v>41643</v>
      </c>
    </row>
    <row r="392" spans="1:9">
      <c r="A392" s="159" t="s">
        <v>515</v>
      </c>
      <c r="B392" s="159" t="s">
        <v>516</v>
      </c>
      <c r="C392" s="160">
        <v>42005</v>
      </c>
      <c r="D392" s="161">
        <v>11658</v>
      </c>
      <c r="E392" s="162">
        <v>155</v>
      </c>
      <c r="F392" s="168">
        <v>55</v>
      </c>
      <c r="G392" s="162">
        <v>210</v>
      </c>
      <c r="H392" s="162" t="s">
        <v>133</v>
      </c>
      <c r="I392" s="171">
        <v>39083</v>
      </c>
    </row>
    <row r="393" spans="1:9">
      <c r="A393" s="154" t="s">
        <v>515</v>
      </c>
      <c r="B393" s="154" t="s">
        <v>131</v>
      </c>
      <c r="C393" s="155">
        <v>42005</v>
      </c>
      <c r="D393" s="156">
        <v>11658</v>
      </c>
      <c r="E393" s="157">
        <v>155</v>
      </c>
      <c r="F393" s="168">
        <v>55</v>
      </c>
      <c r="G393" s="157">
        <v>210</v>
      </c>
      <c r="H393" s="157" t="s">
        <v>133</v>
      </c>
      <c r="I393" s="170">
        <v>39083</v>
      </c>
    </row>
    <row r="394" spans="1:9">
      <c r="A394" s="159" t="s">
        <v>517</v>
      </c>
      <c r="B394" s="159" t="s">
        <v>518</v>
      </c>
      <c r="C394" s="160">
        <v>42005</v>
      </c>
      <c r="D394" s="161">
        <v>11658</v>
      </c>
      <c r="E394" s="162">
        <v>150</v>
      </c>
      <c r="F394" s="168">
        <v>91</v>
      </c>
      <c r="G394" s="162">
        <v>241</v>
      </c>
      <c r="H394" s="162" t="s">
        <v>133</v>
      </c>
      <c r="I394" s="171">
        <v>41279</v>
      </c>
    </row>
    <row r="395" spans="1:9">
      <c r="A395" s="154" t="s">
        <v>517</v>
      </c>
      <c r="B395" s="154" t="s">
        <v>519</v>
      </c>
      <c r="C395" s="155">
        <v>42005</v>
      </c>
      <c r="D395" s="156">
        <v>11658</v>
      </c>
      <c r="E395" s="157">
        <v>98</v>
      </c>
      <c r="F395" s="168">
        <v>75</v>
      </c>
      <c r="G395" s="157">
        <v>173</v>
      </c>
      <c r="H395" s="157" t="s">
        <v>133</v>
      </c>
      <c r="I395" s="170">
        <v>41279</v>
      </c>
    </row>
    <row r="396" spans="1:9">
      <c r="A396" s="159" t="s">
        <v>517</v>
      </c>
      <c r="B396" s="159" t="s">
        <v>520</v>
      </c>
      <c r="C396" s="160">
        <v>42005</v>
      </c>
      <c r="D396" s="161">
        <v>11658</v>
      </c>
      <c r="E396" s="162">
        <v>133</v>
      </c>
      <c r="F396" s="168">
        <v>106</v>
      </c>
      <c r="G396" s="162">
        <v>239</v>
      </c>
      <c r="H396" s="162" t="s">
        <v>133</v>
      </c>
      <c r="I396" s="171">
        <v>40545</v>
      </c>
    </row>
    <row r="397" spans="1:9">
      <c r="A397" s="154" t="s">
        <v>517</v>
      </c>
      <c r="B397" s="154" t="s">
        <v>131</v>
      </c>
      <c r="C397" s="155">
        <v>42005</v>
      </c>
      <c r="D397" s="156">
        <v>11658</v>
      </c>
      <c r="E397" s="157">
        <v>140</v>
      </c>
      <c r="F397" s="168">
        <v>40</v>
      </c>
      <c r="G397" s="157">
        <v>180</v>
      </c>
      <c r="H397" s="157" t="s">
        <v>133</v>
      </c>
      <c r="I397" s="170">
        <v>41279</v>
      </c>
    </row>
    <row r="398" spans="1:9">
      <c r="A398" s="159" t="s">
        <v>517</v>
      </c>
      <c r="B398" s="159" t="s">
        <v>521</v>
      </c>
      <c r="C398" s="160">
        <v>42005</v>
      </c>
      <c r="D398" s="161">
        <v>11658</v>
      </c>
      <c r="E398" s="162">
        <v>155</v>
      </c>
      <c r="F398" s="168">
        <v>111</v>
      </c>
      <c r="G398" s="162">
        <v>266</v>
      </c>
      <c r="H398" s="162" t="s">
        <v>133</v>
      </c>
      <c r="I398" s="171">
        <v>41276</v>
      </c>
    </row>
    <row r="399" spans="1:9" ht="24">
      <c r="A399" s="154" t="s">
        <v>517</v>
      </c>
      <c r="B399" s="154" t="s">
        <v>522</v>
      </c>
      <c r="C399" s="155">
        <v>42005</v>
      </c>
      <c r="D399" s="156">
        <v>11658</v>
      </c>
      <c r="E399" s="157">
        <v>155</v>
      </c>
      <c r="F399" s="168">
        <v>111</v>
      </c>
      <c r="G399" s="157">
        <v>266</v>
      </c>
      <c r="H399" s="157" t="s">
        <v>133</v>
      </c>
      <c r="I399" s="170">
        <v>41276</v>
      </c>
    </row>
    <row r="400" spans="1:9">
      <c r="A400" s="159" t="s">
        <v>523</v>
      </c>
      <c r="B400" s="159" t="s">
        <v>524</v>
      </c>
      <c r="C400" s="160">
        <v>42005</v>
      </c>
      <c r="D400" s="161">
        <v>11658</v>
      </c>
      <c r="E400" s="162">
        <v>355</v>
      </c>
      <c r="F400" s="168">
        <v>132</v>
      </c>
      <c r="G400" s="162">
        <v>487</v>
      </c>
      <c r="H400" s="162" t="s">
        <v>133</v>
      </c>
      <c r="I400" s="171">
        <v>42008</v>
      </c>
    </row>
    <row r="401" spans="1:9">
      <c r="A401" s="154" t="s">
        <v>525</v>
      </c>
      <c r="B401" s="154" t="s">
        <v>526</v>
      </c>
      <c r="C401" s="155">
        <v>42005</v>
      </c>
      <c r="D401" s="156">
        <v>11658</v>
      </c>
      <c r="E401" s="157">
        <v>176</v>
      </c>
      <c r="F401" s="168">
        <v>77</v>
      </c>
      <c r="G401" s="157">
        <v>253</v>
      </c>
      <c r="H401" s="157" t="s">
        <v>133</v>
      </c>
      <c r="I401" s="170">
        <v>41276</v>
      </c>
    </row>
    <row r="402" spans="1:9">
      <c r="A402" s="159" t="s">
        <v>525</v>
      </c>
      <c r="B402" s="159" t="s">
        <v>527</v>
      </c>
      <c r="C402" s="160">
        <v>42005</v>
      </c>
      <c r="D402" s="161">
        <v>11658</v>
      </c>
      <c r="E402" s="162">
        <v>98</v>
      </c>
      <c r="F402" s="168">
        <v>81</v>
      </c>
      <c r="G402" s="162">
        <v>179</v>
      </c>
      <c r="H402" s="162" t="s">
        <v>133</v>
      </c>
      <c r="I402" s="171">
        <v>41276</v>
      </c>
    </row>
    <row r="403" spans="1:9">
      <c r="A403" s="154" t="s">
        <v>525</v>
      </c>
      <c r="B403" s="154" t="s">
        <v>131</v>
      </c>
      <c r="C403" s="155">
        <v>42005</v>
      </c>
      <c r="D403" s="156">
        <v>11658</v>
      </c>
      <c r="E403" s="157">
        <v>78</v>
      </c>
      <c r="F403" s="168">
        <v>67</v>
      </c>
      <c r="G403" s="157">
        <v>145</v>
      </c>
      <c r="H403" s="157" t="s">
        <v>133</v>
      </c>
      <c r="I403" s="170">
        <v>41276</v>
      </c>
    </row>
    <row r="404" spans="1:9" ht="24">
      <c r="A404" s="159" t="s">
        <v>525</v>
      </c>
      <c r="B404" s="159" t="s">
        <v>528</v>
      </c>
      <c r="C404" s="160">
        <v>42005</v>
      </c>
      <c r="D404" s="161">
        <v>11658</v>
      </c>
      <c r="E404" s="162">
        <v>176</v>
      </c>
      <c r="F404" s="168">
        <v>86</v>
      </c>
      <c r="G404" s="162">
        <v>262</v>
      </c>
      <c r="H404" s="162" t="s">
        <v>133</v>
      </c>
      <c r="I404" s="171">
        <v>41276</v>
      </c>
    </row>
    <row r="405" spans="1:9">
      <c r="A405" s="154" t="s">
        <v>525</v>
      </c>
      <c r="B405" s="154" t="s">
        <v>529</v>
      </c>
      <c r="C405" s="155">
        <v>42005</v>
      </c>
      <c r="D405" s="156">
        <v>11658</v>
      </c>
      <c r="E405" s="157">
        <v>171</v>
      </c>
      <c r="F405" s="168">
        <v>93</v>
      </c>
      <c r="G405" s="157">
        <v>264</v>
      </c>
      <c r="H405" s="157" t="s">
        <v>133</v>
      </c>
      <c r="I405" s="170">
        <v>41276</v>
      </c>
    </row>
    <row r="406" spans="1:9">
      <c r="A406" s="159" t="s">
        <v>525</v>
      </c>
      <c r="B406" s="159" t="s">
        <v>530</v>
      </c>
      <c r="C406" s="160">
        <v>42005</v>
      </c>
      <c r="D406" s="161">
        <v>11658</v>
      </c>
      <c r="E406" s="162">
        <v>109</v>
      </c>
      <c r="F406" s="168">
        <v>76</v>
      </c>
      <c r="G406" s="162">
        <v>185</v>
      </c>
      <c r="H406" s="162" t="s">
        <v>133</v>
      </c>
      <c r="I406" s="171">
        <v>41276</v>
      </c>
    </row>
    <row r="407" spans="1:9">
      <c r="A407" s="154" t="s">
        <v>531</v>
      </c>
      <c r="B407" s="154" t="s">
        <v>532</v>
      </c>
      <c r="C407" s="155">
        <v>42005</v>
      </c>
      <c r="D407" s="156">
        <v>11658</v>
      </c>
      <c r="E407" s="157">
        <v>355</v>
      </c>
      <c r="F407" s="168">
        <v>180</v>
      </c>
      <c r="G407" s="157">
        <v>535</v>
      </c>
      <c r="H407" s="157" t="s">
        <v>133</v>
      </c>
      <c r="I407" s="170">
        <v>42007</v>
      </c>
    </row>
    <row r="408" spans="1:9">
      <c r="A408" s="159" t="s">
        <v>533</v>
      </c>
      <c r="B408" s="159" t="s">
        <v>534</v>
      </c>
      <c r="C408" s="160">
        <v>42005</v>
      </c>
      <c r="D408" s="161">
        <v>11658</v>
      </c>
      <c r="E408" s="162">
        <v>153</v>
      </c>
      <c r="F408" s="168">
        <v>100</v>
      </c>
      <c r="G408" s="162">
        <v>253</v>
      </c>
      <c r="H408" s="162" t="s">
        <v>133</v>
      </c>
      <c r="I408" s="171">
        <v>40551</v>
      </c>
    </row>
    <row r="409" spans="1:9">
      <c r="A409" s="154" t="s">
        <v>533</v>
      </c>
      <c r="B409" s="154" t="s">
        <v>131</v>
      </c>
      <c r="C409" s="155">
        <v>42005</v>
      </c>
      <c r="D409" s="156">
        <v>11658</v>
      </c>
      <c r="E409" s="157">
        <v>64</v>
      </c>
      <c r="F409" s="168">
        <v>35</v>
      </c>
      <c r="G409" s="157">
        <v>99</v>
      </c>
      <c r="H409" s="157" t="s">
        <v>133</v>
      </c>
      <c r="I409" s="170">
        <v>42008</v>
      </c>
    </row>
    <row r="410" spans="1:9">
      <c r="A410" s="159" t="s">
        <v>533</v>
      </c>
      <c r="B410" s="159" t="s">
        <v>535</v>
      </c>
      <c r="C410" s="160">
        <v>42005</v>
      </c>
      <c r="D410" s="161">
        <v>11658</v>
      </c>
      <c r="E410" s="162">
        <v>64</v>
      </c>
      <c r="F410" s="168">
        <v>35</v>
      </c>
      <c r="G410" s="162">
        <v>99</v>
      </c>
      <c r="H410" s="162" t="s">
        <v>133</v>
      </c>
      <c r="I410" s="171">
        <v>42008</v>
      </c>
    </row>
    <row r="411" spans="1:9">
      <c r="A411" s="154" t="s">
        <v>536</v>
      </c>
      <c r="B411" s="154" t="s">
        <v>537</v>
      </c>
      <c r="C411" s="155">
        <v>42005</v>
      </c>
      <c r="D411" s="156">
        <v>11658</v>
      </c>
      <c r="E411" s="157">
        <v>143</v>
      </c>
      <c r="F411" s="168">
        <v>134</v>
      </c>
      <c r="G411" s="157">
        <v>277</v>
      </c>
      <c r="H411" s="157" t="s">
        <v>133</v>
      </c>
      <c r="I411" s="170">
        <v>42008</v>
      </c>
    </row>
    <row r="412" spans="1:9">
      <c r="A412" s="159" t="s">
        <v>536</v>
      </c>
      <c r="B412" s="159" t="s">
        <v>131</v>
      </c>
      <c r="C412" s="160">
        <v>42005</v>
      </c>
      <c r="D412" s="161">
        <v>11658</v>
      </c>
      <c r="E412" s="162">
        <v>142</v>
      </c>
      <c r="F412" s="168">
        <v>134</v>
      </c>
      <c r="G412" s="162">
        <v>276</v>
      </c>
      <c r="H412" s="162" t="s">
        <v>133</v>
      </c>
      <c r="I412" s="171">
        <v>42008</v>
      </c>
    </row>
    <row r="413" spans="1:9">
      <c r="A413" s="154" t="s">
        <v>536</v>
      </c>
      <c r="B413" s="154" t="s">
        <v>538</v>
      </c>
      <c r="C413" s="156">
        <v>42125</v>
      </c>
      <c r="D413" s="155">
        <v>42014</v>
      </c>
      <c r="E413" s="157">
        <v>237</v>
      </c>
      <c r="F413" s="168">
        <v>146</v>
      </c>
      <c r="G413" s="157">
        <v>383</v>
      </c>
      <c r="H413" s="157" t="s">
        <v>133</v>
      </c>
      <c r="I413" s="170">
        <v>42008</v>
      </c>
    </row>
    <row r="414" spans="1:9">
      <c r="A414" s="159" t="s">
        <v>536</v>
      </c>
      <c r="B414" s="159" t="s">
        <v>538</v>
      </c>
      <c r="C414" s="160">
        <v>42045</v>
      </c>
      <c r="D414" s="161">
        <v>41760</v>
      </c>
      <c r="E414" s="162">
        <v>178</v>
      </c>
      <c r="F414" s="168">
        <v>140</v>
      </c>
      <c r="G414" s="162">
        <v>318</v>
      </c>
      <c r="H414" s="162" t="s">
        <v>133</v>
      </c>
      <c r="I414" s="171">
        <v>42008</v>
      </c>
    </row>
    <row r="415" spans="1:9">
      <c r="A415" s="154" t="s">
        <v>539</v>
      </c>
      <c r="B415" s="154" t="s">
        <v>540</v>
      </c>
      <c r="C415" s="155">
        <v>42005</v>
      </c>
      <c r="D415" s="156">
        <v>11658</v>
      </c>
      <c r="E415" s="157">
        <v>181</v>
      </c>
      <c r="F415" s="168">
        <v>114</v>
      </c>
      <c r="G415" s="157">
        <v>295</v>
      </c>
      <c r="H415" s="158" t="s">
        <v>130</v>
      </c>
      <c r="I415" s="170">
        <v>42005</v>
      </c>
    </row>
    <row r="416" spans="1:9">
      <c r="A416" s="159" t="s">
        <v>539</v>
      </c>
      <c r="B416" s="159" t="s">
        <v>541</v>
      </c>
      <c r="C416" s="160">
        <v>42005</v>
      </c>
      <c r="D416" s="161">
        <v>11658</v>
      </c>
      <c r="E416" s="162">
        <v>364</v>
      </c>
      <c r="F416" s="168">
        <v>110</v>
      </c>
      <c r="G416" s="162">
        <v>474</v>
      </c>
      <c r="H416" s="162" t="s">
        <v>133</v>
      </c>
      <c r="I416" s="171">
        <v>38728</v>
      </c>
    </row>
    <row r="417" spans="1:9">
      <c r="A417" s="154" t="s">
        <v>539</v>
      </c>
      <c r="B417" s="154" t="s">
        <v>542</v>
      </c>
      <c r="C417" s="155">
        <v>42005</v>
      </c>
      <c r="D417" s="156">
        <v>11658</v>
      </c>
      <c r="E417" s="157">
        <v>300</v>
      </c>
      <c r="F417" s="168">
        <v>111</v>
      </c>
      <c r="G417" s="157">
        <v>411</v>
      </c>
      <c r="H417" s="157" t="s">
        <v>133</v>
      </c>
      <c r="I417" s="170">
        <v>40548</v>
      </c>
    </row>
    <row r="418" spans="1:9">
      <c r="A418" s="159" t="s">
        <v>539</v>
      </c>
      <c r="B418" s="159" t="s">
        <v>543</v>
      </c>
      <c r="C418" s="160">
        <v>42005</v>
      </c>
      <c r="D418" s="161">
        <v>11658</v>
      </c>
      <c r="E418" s="162">
        <v>156</v>
      </c>
      <c r="F418" s="168">
        <v>55</v>
      </c>
      <c r="G418" s="162">
        <v>211</v>
      </c>
      <c r="H418" s="162" t="s">
        <v>133</v>
      </c>
      <c r="I418" s="171">
        <v>42005</v>
      </c>
    </row>
    <row r="419" spans="1:9">
      <c r="A419" s="154" t="s">
        <v>539</v>
      </c>
      <c r="B419" s="154" t="s">
        <v>544</v>
      </c>
      <c r="C419" s="155">
        <v>42005</v>
      </c>
      <c r="D419" s="156">
        <v>11658</v>
      </c>
      <c r="E419" s="157">
        <v>235</v>
      </c>
      <c r="F419" s="168">
        <v>110</v>
      </c>
      <c r="G419" s="157">
        <v>345</v>
      </c>
      <c r="H419" s="157" t="s">
        <v>133</v>
      </c>
      <c r="I419" s="170">
        <v>40551</v>
      </c>
    </row>
    <row r="420" spans="1:9">
      <c r="A420" s="159" t="s">
        <v>539</v>
      </c>
      <c r="B420" s="159" t="s">
        <v>545</v>
      </c>
      <c r="C420" s="160">
        <v>42005</v>
      </c>
      <c r="D420" s="161">
        <v>11658</v>
      </c>
      <c r="E420" s="162">
        <v>297</v>
      </c>
      <c r="F420" s="168">
        <v>119</v>
      </c>
      <c r="G420" s="162">
        <v>416</v>
      </c>
      <c r="H420" s="162" t="s">
        <v>133</v>
      </c>
      <c r="I420" s="171">
        <v>40551</v>
      </c>
    </row>
    <row r="421" spans="1:9">
      <c r="A421" s="154" t="s">
        <v>539</v>
      </c>
      <c r="B421" s="154" t="s">
        <v>546</v>
      </c>
      <c r="C421" s="155">
        <v>42005</v>
      </c>
      <c r="D421" s="156">
        <v>11658</v>
      </c>
      <c r="E421" s="157">
        <v>389</v>
      </c>
      <c r="F421" s="168">
        <v>126</v>
      </c>
      <c r="G421" s="157">
        <v>515</v>
      </c>
      <c r="H421" s="157" t="s">
        <v>133</v>
      </c>
      <c r="I421" s="170">
        <v>39448</v>
      </c>
    </row>
    <row r="422" spans="1:9">
      <c r="A422" s="159" t="s">
        <v>539</v>
      </c>
      <c r="B422" s="159" t="s">
        <v>547</v>
      </c>
      <c r="C422" s="160">
        <v>42005</v>
      </c>
      <c r="D422" s="161">
        <v>11658</v>
      </c>
      <c r="E422" s="162">
        <v>291</v>
      </c>
      <c r="F422" s="168">
        <v>109</v>
      </c>
      <c r="G422" s="162">
        <v>400</v>
      </c>
      <c r="H422" s="162" t="s">
        <v>133</v>
      </c>
      <c r="I422" s="171">
        <v>40545</v>
      </c>
    </row>
    <row r="423" spans="1:9">
      <c r="A423" s="154" t="s">
        <v>539</v>
      </c>
      <c r="B423" s="154" t="s">
        <v>131</v>
      </c>
      <c r="C423" s="155">
        <v>42005</v>
      </c>
      <c r="D423" s="156">
        <v>11658</v>
      </c>
      <c r="E423" s="157">
        <v>200</v>
      </c>
      <c r="F423" s="168">
        <v>91</v>
      </c>
      <c r="G423" s="157">
        <v>291</v>
      </c>
      <c r="H423" s="157" t="s">
        <v>133</v>
      </c>
      <c r="I423" s="170">
        <v>40547</v>
      </c>
    </row>
    <row r="424" spans="1:9">
      <c r="A424" s="159" t="s">
        <v>539</v>
      </c>
      <c r="B424" s="159" t="s">
        <v>548</v>
      </c>
      <c r="C424" s="160">
        <v>42005</v>
      </c>
      <c r="D424" s="161">
        <v>11658</v>
      </c>
      <c r="E424" s="162">
        <v>273</v>
      </c>
      <c r="F424" s="168">
        <v>72</v>
      </c>
      <c r="G424" s="162">
        <v>345</v>
      </c>
      <c r="H424" s="162" t="s">
        <v>133</v>
      </c>
      <c r="I424" s="171">
        <v>39084</v>
      </c>
    </row>
    <row r="425" spans="1:9">
      <c r="A425" s="154" t="s">
        <v>539</v>
      </c>
      <c r="B425" s="154" t="s">
        <v>549</v>
      </c>
      <c r="C425" s="155">
        <v>42005</v>
      </c>
      <c r="D425" s="156">
        <v>11658</v>
      </c>
      <c r="E425" s="157">
        <v>182</v>
      </c>
      <c r="F425" s="168">
        <v>56</v>
      </c>
      <c r="G425" s="157">
        <v>238</v>
      </c>
      <c r="H425" s="157" t="s">
        <v>133</v>
      </c>
      <c r="I425" s="170">
        <v>38353</v>
      </c>
    </row>
    <row r="426" spans="1:9">
      <c r="A426" s="159" t="s">
        <v>550</v>
      </c>
      <c r="B426" s="159" t="s">
        <v>551</v>
      </c>
      <c r="C426" s="160">
        <v>42005</v>
      </c>
      <c r="D426" s="161">
        <v>11658</v>
      </c>
      <c r="E426" s="162">
        <v>255</v>
      </c>
      <c r="F426" s="168">
        <v>138</v>
      </c>
      <c r="G426" s="162">
        <v>393</v>
      </c>
      <c r="H426" s="162" t="s">
        <v>133</v>
      </c>
      <c r="I426" s="171">
        <v>40547</v>
      </c>
    </row>
    <row r="427" spans="1:9">
      <c r="A427" s="154" t="s">
        <v>550</v>
      </c>
      <c r="B427" s="154" t="s">
        <v>552</v>
      </c>
      <c r="C427" s="155">
        <v>42005</v>
      </c>
      <c r="D427" s="156">
        <v>11658</v>
      </c>
      <c r="E427" s="157">
        <v>80</v>
      </c>
      <c r="F427" s="168">
        <v>67</v>
      </c>
      <c r="G427" s="157">
        <v>147</v>
      </c>
      <c r="H427" s="157" t="s">
        <v>133</v>
      </c>
      <c r="I427" s="170">
        <v>39094</v>
      </c>
    </row>
    <row r="428" spans="1:9">
      <c r="A428" s="159" t="s">
        <v>550</v>
      </c>
      <c r="B428" s="159" t="s">
        <v>553</v>
      </c>
      <c r="C428" s="160">
        <v>42005</v>
      </c>
      <c r="D428" s="161">
        <v>11658</v>
      </c>
      <c r="E428" s="162">
        <v>218</v>
      </c>
      <c r="F428" s="168">
        <v>107</v>
      </c>
      <c r="G428" s="162">
        <v>325</v>
      </c>
      <c r="H428" s="162" t="s">
        <v>133</v>
      </c>
      <c r="I428" s="171">
        <v>41283</v>
      </c>
    </row>
    <row r="429" spans="1:9">
      <c r="A429" s="154" t="s">
        <v>550</v>
      </c>
      <c r="B429" s="154" t="s">
        <v>554</v>
      </c>
      <c r="C429" s="155">
        <v>42005</v>
      </c>
      <c r="D429" s="156">
        <v>11658</v>
      </c>
      <c r="E429" s="157">
        <v>87</v>
      </c>
      <c r="F429" s="168">
        <v>43</v>
      </c>
      <c r="G429" s="157">
        <v>130</v>
      </c>
      <c r="H429" s="157" t="s">
        <v>133</v>
      </c>
      <c r="I429" s="170">
        <v>33248</v>
      </c>
    </row>
    <row r="430" spans="1:9">
      <c r="A430" s="159" t="s">
        <v>550</v>
      </c>
      <c r="B430" s="159" t="s">
        <v>555</v>
      </c>
      <c r="C430" s="160">
        <v>42005</v>
      </c>
      <c r="D430" s="161">
        <v>11658</v>
      </c>
      <c r="E430" s="162">
        <v>255</v>
      </c>
      <c r="F430" s="168">
        <v>138</v>
      </c>
      <c r="G430" s="162">
        <v>393</v>
      </c>
      <c r="H430" s="162" t="s">
        <v>133</v>
      </c>
      <c r="I430" s="171">
        <v>40547</v>
      </c>
    </row>
    <row r="431" spans="1:9">
      <c r="A431" s="154" t="s">
        <v>550</v>
      </c>
      <c r="B431" s="154" t="s">
        <v>556</v>
      </c>
      <c r="C431" s="155">
        <v>42005</v>
      </c>
      <c r="D431" s="156">
        <v>11658</v>
      </c>
      <c r="E431" s="157">
        <v>258</v>
      </c>
      <c r="F431" s="168">
        <v>104</v>
      </c>
      <c r="G431" s="157">
        <v>362</v>
      </c>
      <c r="H431" s="157" t="s">
        <v>133</v>
      </c>
      <c r="I431" s="170">
        <v>40909</v>
      </c>
    </row>
    <row r="432" spans="1:9">
      <c r="A432" s="159" t="s">
        <v>550</v>
      </c>
      <c r="B432" s="159" t="s">
        <v>557</v>
      </c>
      <c r="C432" s="160">
        <v>42005</v>
      </c>
      <c r="D432" s="161">
        <v>11658</v>
      </c>
      <c r="E432" s="162">
        <v>127</v>
      </c>
      <c r="F432" s="168">
        <v>40</v>
      </c>
      <c r="G432" s="162">
        <v>167</v>
      </c>
      <c r="H432" s="162" t="s">
        <v>133</v>
      </c>
      <c r="I432" s="171">
        <v>36536</v>
      </c>
    </row>
    <row r="433" spans="1:9">
      <c r="A433" s="154" t="s">
        <v>550</v>
      </c>
      <c r="B433" s="154" t="s">
        <v>558</v>
      </c>
      <c r="C433" s="155">
        <v>42005</v>
      </c>
      <c r="D433" s="156">
        <v>11658</v>
      </c>
      <c r="E433" s="157">
        <v>90</v>
      </c>
      <c r="F433" s="168">
        <v>56</v>
      </c>
      <c r="G433" s="157">
        <v>146</v>
      </c>
      <c r="H433" s="157" t="s">
        <v>133</v>
      </c>
      <c r="I433" s="170">
        <v>39457</v>
      </c>
    </row>
    <row r="434" spans="1:9">
      <c r="A434" s="159" t="s">
        <v>550</v>
      </c>
      <c r="B434" s="159" t="s">
        <v>131</v>
      </c>
      <c r="C434" s="160">
        <v>42005</v>
      </c>
      <c r="D434" s="161">
        <v>11658</v>
      </c>
      <c r="E434" s="162">
        <v>90</v>
      </c>
      <c r="F434" s="168">
        <v>56</v>
      </c>
      <c r="G434" s="162">
        <v>146</v>
      </c>
      <c r="H434" s="162" t="s">
        <v>133</v>
      </c>
      <c r="I434" s="171">
        <v>39457</v>
      </c>
    </row>
    <row r="435" spans="1:9">
      <c r="A435" s="154" t="s">
        <v>550</v>
      </c>
      <c r="B435" s="154" t="s">
        <v>559</v>
      </c>
      <c r="C435" s="155">
        <v>42005</v>
      </c>
      <c r="D435" s="156">
        <v>11658</v>
      </c>
      <c r="E435" s="157">
        <v>104</v>
      </c>
      <c r="F435" s="168">
        <v>100</v>
      </c>
      <c r="G435" s="157">
        <v>204</v>
      </c>
      <c r="H435" s="157" t="s">
        <v>133</v>
      </c>
      <c r="I435" s="170">
        <v>40547</v>
      </c>
    </row>
    <row r="436" spans="1:9" ht="24">
      <c r="A436" s="159" t="s">
        <v>550</v>
      </c>
      <c r="B436" s="159" t="s">
        <v>560</v>
      </c>
      <c r="C436" s="160">
        <v>42005</v>
      </c>
      <c r="D436" s="161">
        <v>11658</v>
      </c>
      <c r="E436" s="162">
        <v>254</v>
      </c>
      <c r="F436" s="168">
        <v>68</v>
      </c>
      <c r="G436" s="162">
        <v>322</v>
      </c>
      <c r="H436" s="162" t="s">
        <v>133</v>
      </c>
      <c r="I436" s="171">
        <v>36531</v>
      </c>
    </row>
    <row r="437" spans="1:9">
      <c r="A437" s="154" t="s">
        <v>550</v>
      </c>
      <c r="B437" s="154" t="s">
        <v>561</v>
      </c>
      <c r="C437" s="155">
        <v>42005</v>
      </c>
      <c r="D437" s="156">
        <v>11658</v>
      </c>
      <c r="E437" s="157">
        <v>89</v>
      </c>
      <c r="F437" s="168">
        <v>55</v>
      </c>
      <c r="G437" s="157">
        <v>144</v>
      </c>
      <c r="H437" s="157" t="s">
        <v>133</v>
      </c>
      <c r="I437" s="170">
        <v>38728</v>
      </c>
    </row>
    <row r="438" spans="1:9">
      <c r="A438" s="159" t="s">
        <v>562</v>
      </c>
      <c r="B438" s="159" t="s">
        <v>131</v>
      </c>
      <c r="C438" s="160">
        <v>42005</v>
      </c>
      <c r="D438" s="161">
        <v>11658</v>
      </c>
      <c r="E438" s="162">
        <v>97</v>
      </c>
      <c r="F438" s="168">
        <v>58</v>
      </c>
      <c r="G438" s="162">
        <v>155</v>
      </c>
      <c r="H438" s="163" t="s">
        <v>130</v>
      </c>
      <c r="I438" s="171">
        <v>33978</v>
      </c>
    </row>
    <row r="439" spans="1:9">
      <c r="A439" s="154" t="s">
        <v>562</v>
      </c>
      <c r="B439" s="154" t="s">
        <v>563</v>
      </c>
      <c r="C439" s="155">
        <v>42005</v>
      </c>
      <c r="D439" s="156">
        <v>11658</v>
      </c>
      <c r="E439" s="157">
        <v>97</v>
      </c>
      <c r="F439" s="168">
        <v>58</v>
      </c>
      <c r="G439" s="157">
        <v>155</v>
      </c>
      <c r="H439" s="158" t="s">
        <v>130</v>
      </c>
      <c r="I439" s="170">
        <v>33978</v>
      </c>
    </row>
    <row r="440" spans="1:9">
      <c r="A440" s="159" t="s">
        <v>564</v>
      </c>
      <c r="B440" s="159" t="s">
        <v>565</v>
      </c>
      <c r="C440" s="160">
        <v>42005</v>
      </c>
      <c r="D440" s="161">
        <v>11658</v>
      </c>
      <c r="E440" s="162">
        <v>0</v>
      </c>
      <c r="F440" s="168">
        <v>11</v>
      </c>
      <c r="G440" s="162">
        <v>11</v>
      </c>
      <c r="H440" s="163" t="s">
        <v>130</v>
      </c>
      <c r="I440" s="171">
        <v>37996</v>
      </c>
    </row>
    <row r="441" spans="1:9">
      <c r="A441" s="154" t="s">
        <v>564</v>
      </c>
      <c r="B441" s="154" t="s">
        <v>566</v>
      </c>
      <c r="C441" s="155">
        <v>42005</v>
      </c>
      <c r="D441" s="156">
        <v>11658</v>
      </c>
      <c r="E441" s="157">
        <v>211</v>
      </c>
      <c r="F441" s="168">
        <v>65</v>
      </c>
      <c r="G441" s="157">
        <v>276</v>
      </c>
      <c r="H441" s="158" t="s">
        <v>130</v>
      </c>
      <c r="I441" s="170">
        <v>40555</v>
      </c>
    </row>
    <row r="442" spans="1:9">
      <c r="A442" s="159" t="s">
        <v>564</v>
      </c>
      <c r="B442" s="159" t="s">
        <v>131</v>
      </c>
      <c r="C442" s="160">
        <v>42005</v>
      </c>
      <c r="D442" s="161">
        <v>11658</v>
      </c>
      <c r="E442" s="162">
        <v>0</v>
      </c>
      <c r="F442" s="168">
        <v>10</v>
      </c>
      <c r="G442" s="162">
        <v>10</v>
      </c>
      <c r="H442" s="163" t="s">
        <v>130</v>
      </c>
      <c r="I442" s="171">
        <v>37994</v>
      </c>
    </row>
    <row r="443" spans="1:9">
      <c r="A443" s="154" t="s">
        <v>567</v>
      </c>
      <c r="B443" s="154" t="s">
        <v>568</v>
      </c>
      <c r="C443" s="155">
        <v>42005</v>
      </c>
      <c r="D443" s="156">
        <v>11658</v>
      </c>
      <c r="E443" s="157">
        <v>157</v>
      </c>
      <c r="F443" s="168">
        <v>109</v>
      </c>
      <c r="G443" s="157">
        <v>266</v>
      </c>
      <c r="H443" s="157" t="s">
        <v>133</v>
      </c>
      <c r="I443" s="170">
        <v>42008</v>
      </c>
    </row>
    <row r="444" spans="1:9">
      <c r="A444" s="159" t="s">
        <v>567</v>
      </c>
      <c r="B444" s="159" t="s">
        <v>569</v>
      </c>
      <c r="C444" s="160">
        <v>42005</v>
      </c>
      <c r="D444" s="161">
        <v>11658</v>
      </c>
      <c r="E444" s="162">
        <v>225</v>
      </c>
      <c r="F444" s="168">
        <v>126</v>
      </c>
      <c r="G444" s="162">
        <v>351</v>
      </c>
      <c r="H444" s="162" t="s">
        <v>133</v>
      </c>
      <c r="I444" s="171">
        <v>42008</v>
      </c>
    </row>
    <row r="445" spans="1:9">
      <c r="A445" s="154" t="s">
        <v>567</v>
      </c>
      <c r="B445" s="154" t="s">
        <v>570</v>
      </c>
      <c r="C445" s="155">
        <v>42005</v>
      </c>
      <c r="D445" s="156">
        <v>11658</v>
      </c>
      <c r="E445" s="157">
        <v>168</v>
      </c>
      <c r="F445" s="168">
        <v>108</v>
      </c>
      <c r="G445" s="157">
        <v>276</v>
      </c>
      <c r="H445" s="157" t="s">
        <v>133</v>
      </c>
      <c r="I445" s="170">
        <v>42008</v>
      </c>
    </row>
    <row r="446" spans="1:9">
      <c r="A446" s="159" t="s">
        <v>567</v>
      </c>
      <c r="B446" s="159" t="s">
        <v>131</v>
      </c>
      <c r="C446" s="160">
        <v>42005</v>
      </c>
      <c r="D446" s="161">
        <v>11658</v>
      </c>
      <c r="E446" s="162">
        <v>151</v>
      </c>
      <c r="F446" s="168">
        <v>94</v>
      </c>
      <c r="G446" s="162">
        <v>245</v>
      </c>
      <c r="H446" s="162" t="s">
        <v>133</v>
      </c>
      <c r="I446" s="171">
        <v>42008</v>
      </c>
    </row>
    <row r="447" spans="1:9">
      <c r="A447" s="154" t="s">
        <v>571</v>
      </c>
      <c r="B447" s="154" t="s">
        <v>572</v>
      </c>
      <c r="C447" s="155">
        <v>42005</v>
      </c>
      <c r="D447" s="156">
        <v>11658</v>
      </c>
      <c r="E447" s="157">
        <v>360</v>
      </c>
      <c r="F447" s="168">
        <v>154</v>
      </c>
      <c r="G447" s="157">
        <v>514</v>
      </c>
      <c r="H447" s="158" t="s">
        <v>130</v>
      </c>
      <c r="I447" s="170">
        <v>42005</v>
      </c>
    </row>
    <row r="448" spans="1:9">
      <c r="A448" s="159" t="s">
        <v>571</v>
      </c>
      <c r="B448" s="159" t="s">
        <v>573</v>
      </c>
      <c r="C448" s="160">
        <v>42005</v>
      </c>
      <c r="D448" s="161">
        <v>11658</v>
      </c>
      <c r="E448" s="162">
        <v>260</v>
      </c>
      <c r="F448" s="168">
        <v>135</v>
      </c>
      <c r="G448" s="162">
        <v>395</v>
      </c>
      <c r="H448" s="163" t="s">
        <v>130</v>
      </c>
      <c r="I448" s="171">
        <v>42005</v>
      </c>
    </row>
    <row r="449" spans="1:9">
      <c r="A449" s="154" t="s">
        <v>571</v>
      </c>
      <c r="B449" s="154" t="s">
        <v>574</v>
      </c>
      <c r="C449" s="155">
        <v>42005</v>
      </c>
      <c r="D449" s="156">
        <v>11658</v>
      </c>
      <c r="E449" s="157">
        <v>290</v>
      </c>
      <c r="F449" s="168">
        <v>143</v>
      </c>
      <c r="G449" s="157">
        <v>433</v>
      </c>
      <c r="H449" s="158" t="s">
        <v>130</v>
      </c>
      <c r="I449" s="170">
        <v>42005</v>
      </c>
    </row>
    <row r="450" spans="1:9" ht="24">
      <c r="A450" s="159" t="s">
        <v>571</v>
      </c>
      <c r="B450" s="159" t="s">
        <v>575</v>
      </c>
      <c r="C450" s="160">
        <v>42005</v>
      </c>
      <c r="D450" s="161">
        <v>11658</v>
      </c>
      <c r="E450" s="162">
        <v>365</v>
      </c>
      <c r="F450" s="168">
        <v>152</v>
      </c>
      <c r="G450" s="162">
        <v>517</v>
      </c>
      <c r="H450" s="163" t="s">
        <v>130</v>
      </c>
      <c r="I450" s="171">
        <v>42005</v>
      </c>
    </row>
    <row r="451" spans="1:9">
      <c r="A451" s="154" t="s">
        <v>571</v>
      </c>
      <c r="B451" s="154" t="s">
        <v>131</v>
      </c>
      <c r="C451" s="155">
        <v>42005</v>
      </c>
      <c r="D451" s="156">
        <v>11658</v>
      </c>
      <c r="E451" s="157">
        <v>305</v>
      </c>
      <c r="F451" s="168">
        <v>146</v>
      </c>
      <c r="G451" s="157">
        <v>451</v>
      </c>
      <c r="H451" s="158" t="s">
        <v>130</v>
      </c>
      <c r="I451" s="170">
        <v>42005</v>
      </c>
    </row>
    <row r="452" spans="1:9">
      <c r="A452" s="159" t="s">
        <v>571</v>
      </c>
      <c r="B452" s="159" t="s">
        <v>576</v>
      </c>
      <c r="C452" s="160">
        <v>42005</v>
      </c>
      <c r="D452" s="161">
        <v>11658</v>
      </c>
      <c r="E452" s="162">
        <v>260</v>
      </c>
      <c r="F452" s="168">
        <v>135</v>
      </c>
      <c r="G452" s="162">
        <v>395</v>
      </c>
      <c r="H452" s="163" t="s">
        <v>130</v>
      </c>
      <c r="I452" s="171">
        <v>42005</v>
      </c>
    </row>
    <row r="453" spans="1:9">
      <c r="A453" s="154" t="s">
        <v>571</v>
      </c>
      <c r="B453" s="154" t="s">
        <v>577</v>
      </c>
      <c r="C453" s="155">
        <v>42005</v>
      </c>
      <c r="D453" s="156">
        <v>11658</v>
      </c>
      <c r="E453" s="157">
        <v>372</v>
      </c>
      <c r="F453" s="168">
        <v>178</v>
      </c>
      <c r="G453" s="157">
        <v>550</v>
      </c>
      <c r="H453" s="158" t="s">
        <v>130</v>
      </c>
      <c r="I453" s="170">
        <v>42005</v>
      </c>
    </row>
    <row r="454" spans="1:9">
      <c r="A454" s="159" t="s">
        <v>571</v>
      </c>
      <c r="B454" s="159" t="s">
        <v>578</v>
      </c>
      <c r="C454" s="160">
        <v>42005</v>
      </c>
      <c r="D454" s="161">
        <v>11658</v>
      </c>
      <c r="E454" s="162">
        <v>305</v>
      </c>
      <c r="F454" s="168">
        <v>146</v>
      </c>
      <c r="G454" s="162">
        <v>451</v>
      </c>
      <c r="H454" s="163" t="s">
        <v>130</v>
      </c>
      <c r="I454" s="171">
        <v>42005</v>
      </c>
    </row>
    <row r="455" spans="1:9">
      <c r="A455" s="154" t="s">
        <v>579</v>
      </c>
      <c r="B455" s="154" t="s">
        <v>580</v>
      </c>
      <c r="C455" s="155">
        <v>42005</v>
      </c>
      <c r="D455" s="156">
        <v>11658</v>
      </c>
      <c r="E455" s="157">
        <v>157</v>
      </c>
      <c r="F455" s="168">
        <v>99</v>
      </c>
      <c r="G455" s="157">
        <v>256</v>
      </c>
      <c r="H455" s="157" t="s">
        <v>133</v>
      </c>
      <c r="I455" s="170">
        <v>42008</v>
      </c>
    </row>
    <row r="456" spans="1:9">
      <c r="A456" s="159" t="s">
        <v>579</v>
      </c>
      <c r="B456" s="159" t="s">
        <v>581</v>
      </c>
      <c r="C456" s="160">
        <v>42005</v>
      </c>
      <c r="D456" s="161">
        <v>11658</v>
      </c>
      <c r="E456" s="162">
        <v>270</v>
      </c>
      <c r="F456" s="168">
        <v>121</v>
      </c>
      <c r="G456" s="162">
        <v>391</v>
      </c>
      <c r="H456" s="162" t="s">
        <v>133</v>
      </c>
      <c r="I456" s="171">
        <v>42008</v>
      </c>
    </row>
    <row r="457" spans="1:9">
      <c r="A457" s="154" t="s">
        <v>579</v>
      </c>
      <c r="B457" s="154" t="s">
        <v>582</v>
      </c>
      <c r="C457" s="155">
        <v>42005</v>
      </c>
      <c r="D457" s="156">
        <v>11658</v>
      </c>
      <c r="E457" s="157">
        <v>137</v>
      </c>
      <c r="F457" s="168">
        <v>105</v>
      </c>
      <c r="G457" s="157">
        <v>242</v>
      </c>
      <c r="H457" s="157" t="s">
        <v>133</v>
      </c>
      <c r="I457" s="170">
        <v>42008</v>
      </c>
    </row>
    <row r="458" spans="1:9">
      <c r="A458" s="159" t="s">
        <v>579</v>
      </c>
      <c r="B458" s="159" t="s">
        <v>583</v>
      </c>
      <c r="C458" s="160">
        <v>42005</v>
      </c>
      <c r="D458" s="161">
        <v>11658</v>
      </c>
      <c r="E458" s="162">
        <v>247</v>
      </c>
      <c r="F458" s="168">
        <v>123</v>
      </c>
      <c r="G458" s="162">
        <v>370</v>
      </c>
      <c r="H458" s="162" t="s">
        <v>133</v>
      </c>
      <c r="I458" s="171">
        <v>42008</v>
      </c>
    </row>
    <row r="459" spans="1:9">
      <c r="A459" s="154" t="s">
        <v>579</v>
      </c>
      <c r="B459" s="154" t="s">
        <v>584</v>
      </c>
      <c r="C459" s="155">
        <v>42005</v>
      </c>
      <c r="D459" s="156">
        <v>11658</v>
      </c>
      <c r="E459" s="157">
        <v>172</v>
      </c>
      <c r="F459" s="168">
        <v>95</v>
      </c>
      <c r="G459" s="157">
        <v>267</v>
      </c>
      <c r="H459" s="157" t="s">
        <v>133</v>
      </c>
      <c r="I459" s="170">
        <v>42008</v>
      </c>
    </row>
    <row r="460" spans="1:9">
      <c r="A460" s="159" t="s">
        <v>579</v>
      </c>
      <c r="B460" s="159" t="s">
        <v>585</v>
      </c>
      <c r="C460" s="160">
        <v>42005</v>
      </c>
      <c r="D460" s="161">
        <v>11658</v>
      </c>
      <c r="E460" s="162">
        <v>309</v>
      </c>
      <c r="F460" s="168">
        <v>157</v>
      </c>
      <c r="G460" s="162">
        <v>466</v>
      </c>
      <c r="H460" s="162" t="s">
        <v>133</v>
      </c>
      <c r="I460" s="171">
        <v>42008</v>
      </c>
    </row>
    <row r="461" spans="1:9">
      <c r="A461" s="154" t="s">
        <v>579</v>
      </c>
      <c r="B461" s="154" t="s">
        <v>586</v>
      </c>
      <c r="C461" s="155">
        <v>42005</v>
      </c>
      <c r="D461" s="156">
        <v>11658</v>
      </c>
      <c r="E461" s="157">
        <v>163</v>
      </c>
      <c r="F461" s="168">
        <v>107</v>
      </c>
      <c r="G461" s="157">
        <v>270</v>
      </c>
      <c r="H461" s="157" t="s">
        <v>133</v>
      </c>
      <c r="I461" s="170">
        <v>42008</v>
      </c>
    </row>
    <row r="462" spans="1:9">
      <c r="A462" s="159" t="s">
        <v>579</v>
      </c>
      <c r="B462" s="159" t="s">
        <v>587</v>
      </c>
      <c r="C462" s="160">
        <v>42005</v>
      </c>
      <c r="D462" s="161">
        <v>11658</v>
      </c>
      <c r="E462" s="162">
        <v>270</v>
      </c>
      <c r="F462" s="168">
        <v>127</v>
      </c>
      <c r="G462" s="162">
        <v>397</v>
      </c>
      <c r="H462" s="162" t="s">
        <v>133</v>
      </c>
      <c r="I462" s="171">
        <v>42008</v>
      </c>
    </row>
    <row r="463" spans="1:9">
      <c r="A463" s="154" t="s">
        <v>579</v>
      </c>
      <c r="B463" s="154" t="s">
        <v>588</v>
      </c>
      <c r="C463" s="156">
        <v>42125</v>
      </c>
      <c r="D463" s="156">
        <v>42248</v>
      </c>
      <c r="E463" s="157">
        <v>135</v>
      </c>
      <c r="F463" s="168">
        <v>67</v>
      </c>
      <c r="G463" s="157">
        <v>202</v>
      </c>
      <c r="H463" s="157" t="s">
        <v>133</v>
      </c>
      <c r="I463" s="170">
        <v>42008</v>
      </c>
    </row>
    <row r="464" spans="1:9">
      <c r="A464" s="159" t="s">
        <v>579</v>
      </c>
      <c r="B464" s="159" t="s">
        <v>588</v>
      </c>
      <c r="C464" s="161">
        <v>42614</v>
      </c>
      <c r="D464" s="161">
        <v>41760</v>
      </c>
      <c r="E464" s="162">
        <v>104</v>
      </c>
      <c r="F464" s="168">
        <v>64</v>
      </c>
      <c r="G464" s="162">
        <v>168</v>
      </c>
      <c r="H464" s="162" t="s">
        <v>133</v>
      </c>
      <c r="I464" s="171">
        <v>42008</v>
      </c>
    </row>
    <row r="465" spans="1:9">
      <c r="A465" s="154" t="s">
        <v>579</v>
      </c>
      <c r="B465" s="154" t="s">
        <v>589</v>
      </c>
      <c r="C465" s="155">
        <v>42005</v>
      </c>
      <c r="D465" s="156">
        <v>11658</v>
      </c>
      <c r="E465" s="157">
        <v>224</v>
      </c>
      <c r="F465" s="168">
        <v>115</v>
      </c>
      <c r="G465" s="157">
        <v>339</v>
      </c>
      <c r="H465" s="157" t="s">
        <v>133</v>
      </c>
      <c r="I465" s="170">
        <v>42008</v>
      </c>
    </row>
    <row r="466" spans="1:9">
      <c r="A466" s="159" t="s">
        <v>579</v>
      </c>
      <c r="B466" s="159" t="s">
        <v>590</v>
      </c>
      <c r="C466" s="160">
        <v>42005</v>
      </c>
      <c r="D466" s="161">
        <v>11658</v>
      </c>
      <c r="E466" s="162">
        <v>140</v>
      </c>
      <c r="F466" s="168">
        <v>101</v>
      </c>
      <c r="G466" s="162">
        <v>241</v>
      </c>
      <c r="H466" s="162" t="s">
        <v>133</v>
      </c>
      <c r="I466" s="171">
        <v>42008</v>
      </c>
    </row>
    <row r="467" spans="1:9">
      <c r="A467" s="154" t="s">
        <v>579</v>
      </c>
      <c r="B467" s="154" t="s">
        <v>591</v>
      </c>
      <c r="C467" s="155">
        <v>42005</v>
      </c>
      <c r="D467" s="156">
        <v>11658</v>
      </c>
      <c r="E467" s="157">
        <v>291</v>
      </c>
      <c r="F467" s="168">
        <v>178</v>
      </c>
      <c r="G467" s="157">
        <v>469</v>
      </c>
      <c r="H467" s="157" t="s">
        <v>133</v>
      </c>
      <c r="I467" s="170">
        <v>42008</v>
      </c>
    </row>
    <row r="468" spans="1:9">
      <c r="A468" s="159" t="s">
        <v>579</v>
      </c>
      <c r="B468" s="159" t="s">
        <v>592</v>
      </c>
      <c r="C468" s="160">
        <v>42005</v>
      </c>
      <c r="D468" s="161">
        <v>11658</v>
      </c>
      <c r="E468" s="162">
        <v>169</v>
      </c>
      <c r="F468" s="168">
        <v>88</v>
      </c>
      <c r="G468" s="162">
        <v>257</v>
      </c>
      <c r="H468" s="162" t="s">
        <v>133</v>
      </c>
      <c r="I468" s="171">
        <v>42008</v>
      </c>
    </row>
    <row r="469" spans="1:9">
      <c r="A469" s="154" t="s">
        <v>579</v>
      </c>
      <c r="B469" s="154" t="s">
        <v>593</v>
      </c>
      <c r="C469" s="155">
        <v>42005</v>
      </c>
      <c r="D469" s="156">
        <v>11658</v>
      </c>
      <c r="E469" s="157">
        <v>171</v>
      </c>
      <c r="F469" s="168">
        <v>108</v>
      </c>
      <c r="G469" s="157">
        <v>279</v>
      </c>
      <c r="H469" s="157" t="s">
        <v>133</v>
      </c>
      <c r="I469" s="170">
        <v>42008</v>
      </c>
    </row>
    <row r="470" spans="1:9">
      <c r="A470" s="159" t="s">
        <v>579</v>
      </c>
      <c r="B470" s="159" t="s">
        <v>131</v>
      </c>
      <c r="C470" s="160">
        <v>42005</v>
      </c>
      <c r="D470" s="161">
        <v>11658</v>
      </c>
      <c r="E470" s="162">
        <v>191</v>
      </c>
      <c r="F470" s="168">
        <v>114</v>
      </c>
      <c r="G470" s="162">
        <v>305</v>
      </c>
      <c r="H470" s="162" t="s">
        <v>133</v>
      </c>
      <c r="I470" s="171">
        <v>42008</v>
      </c>
    </row>
    <row r="471" spans="1:9">
      <c r="A471" s="154" t="s">
        <v>579</v>
      </c>
      <c r="B471" s="154" t="s">
        <v>594</v>
      </c>
      <c r="C471" s="155">
        <v>42005</v>
      </c>
      <c r="D471" s="156">
        <v>11658</v>
      </c>
      <c r="E471" s="157">
        <v>169</v>
      </c>
      <c r="F471" s="168">
        <v>93</v>
      </c>
      <c r="G471" s="157">
        <v>262</v>
      </c>
      <c r="H471" s="157" t="s">
        <v>133</v>
      </c>
      <c r="I471" s="170">
        <v>42008</v>
      </c>
    </row>
    <row r="472" spans="1:9">
      <c r="A472" s="159" t="s">
        <v>579</v>
      </c>
      <c r="B472" s="159" t="s">
        <v>595</v>
      </c>
      <c r="C472" s="160">
        <v>42005</v>
      </c>
      <c r="D472" s="161">
        <v>11658</v>
      </c>
      <c r="E472" s="162">
        <v>134</v>
      </c>
      <c r="F472" s="168">
        <v>89</v>
      </c>
      <c r="G472" s="162">
        <v>223</v>
      </c>
      <c r="H472" s="162" t="s">
        <v>133</v>
      </c>
      <c r="I472" s="171">
        <v>42008</v>
      </c>
    </row>
    <row r="473" spans="1:9" ht="24">
      <c r="A473" s="154" t="s">
        <v>579</v>
      </c>
      <c r="B473" s="154" t="s">
        <v>596</v>
      </c>
      <c r="C473" s="155">
        <v>42005</v>
      </c>
      <c r="D473" s="156">
        <v>11658</v>
      </c>
      <c r="E473" s="157">
        <v>85</v>
      </c>
      <c r="F473" s="168">
        <v>71</v>
      </c>
      <c r="G473" s="157">
        <v>156</v>
      </c>
      <c r="H473" s="157" t="s">
        <v>133</v>
      </c>
      <c r="I473" s="170">
        <v>42008</v>
      </c>
    </row>
    <row r="474" spans="1:9">
      <c r="A474" s="159" t="s">
        <v>579</v>
      </c>
      <c r="B474" s="159" t="s">
        <v>597</v>
      </c>
      <c r="C474" s="160">
        <v>42005</v>
      </c>
      <c r="D474" s="161">
        <v>11658</v>
      </c>
      <c r="E474" s="162">
        <v>141</v>
      </c>
      <c r="F474" s="168">
        <v>101</v>
      </c>
      <c r="G474" s="162">
        <v>242</v>
      </c>
      <c r="H474" s="162" t="s">
        <v>133</v>
      </c>
      <c r="I474" s="171">
        <v>42008</v>
      </c>
    </row>
    <row r="475" spans="1:9" ht="24">
      <c r="A475" s="154" t="s">
        <v>579</v>
      </c>
      <c r="B475" s="154" t="s">
        <v>598</v>
      </c>
      <c r="C475" s="155">
        <v>42005</v>
      </c>
      <c r="D475" s="156">
        <v>11658</v>
      </c>
      <c r="E475" s="157">
        <v>165</v>
      </c>
      <c r="F475" s="168">
        <v>108</v>
      </c>
      <c r="G475" s="157">
        <v>273</v>
      </c>
      <c r="H475" s="157" t="s">
        <v>133</v>
      </c>
      <c r="I475" s="170">
        <v>42008</v>
      </c>
    </row>
    <row r="476" spans="1:9">
      <c r="A476" s="159" t="s">
        <v>579</v>
      </c>
      <c r="B476" s="159" t="s">
        <v>599</v>
      </c>
      <c r="C476" s="160">
        <v>42005</v>
      </c>
      <c r="D476" s="161">
        <v>11658</v>
      </c>
      <c r="E476" s="162">
        <v>175</v>
      </c>
      <c r="F476" s="168">
        <v>118</v>
      </c>
      <c r="G476" s="162">
        <v>293</v>
      </c>
      <c r="H476" s="162" t="s">
        <v>133</v>
      </c>
      <c r="I476" s="171">
        <v>42008</v>
      </c>
    </row>
    <row r="477" spans="1:9">
      <c r="A477" s="154" t="s">
        <v>579</v>
      </c>
      <c r="B477" s="154" t="s">
        <v>600</v>
      </c>
      <c r="C477" s="155">
        <v>42005</v>
      </c>
      <c r="D477" s="156">
        <v>11658</v>
      </c>
      <c r="E477" s="157">
        <v>355</v>
      </c>
      <c r="F477" s="168">
        <v>132</v>
      </c>
      <c r="G477" s="157">
        <v>487</v>
      </c>
      <c r="H477" s="157" t="s">
        <v>133</v>
      </c>
      <c r="I477" s="170">
        <v>42008</v>
      </c>
    </row>
    <row r="478" spans="1:9">
      <c r="A478" s="159" t="s">
        <v>579</v>
      </c>
      <c r="B478" s="159" t="s">
        <v>601</v>
      </c>
      <c r="C478" s="160">
        <v>42005</v>
      </c>
      <c r="D478" s="161">
        <v>11658</v>
      </c>
      <c r="E478" s="162">
        <v>258</v>
      </c>
      <c r="F478" s="168">
        <v>112</v>
      </c>
      <c r="G478" s="162">
        <v>370</v>
      </c>
      <c r="H478" s="162" t="s">
        <v>133</v>
      </c>
      <c r="I478" s="171">
        <v>42008</v>
      </c>
    </row>
    <row r="479" spans="1:9">
      <c r="A479" s="154" t="s">
        <v>579</v>
      </c>
      <c r="B479" s="154" t="s">
        <v>602</v>
      </c>
      <c r="C479" s="155">
        <v>42005</v>
      </c>
      <c r="D479" s="156">
        <v>11658</v>
      </c>
      <c r="E479" s="157">
        <v>172</v>
      </c>
      <c r="F479" s="168">
        <v>95</v>
      </c>
      <c r="G479" s="157">
        <v>267</v>
      </c>
      <c r="H479" s="157" t="s">
        <v>133</v>
      </c>
      <c r="I479" s="170">
        <v>42008</v>
      </c>
    </row>
    <row r="480" spans="1:9">
      <c r="A480" s="159" t="s">
        <v>579</v>
      </c>
      <c r="B480" s="159" t="s">
        <v>603</v>
      </c>
      <c r="C480" s="160">
        <v>42005</v>
      </c>
      <c r="D480" s="161">
        <v>11658</v>
      </c>
      <c r="E480" s="162">
        <v>180</v>
      </c>
      <c r="F480" s="168">
        <v>106</v>
      </c>
      <c r="G480" s="162">
        <v>286</v>
      </c>
      <c r="H480" s="162" t="s">
        <v>133</v>
      </c>
      <c r="I480" s="171">
        <v>42008</v>
      </c>
    </row>
    <row r="481" spans="1:9">
      <c r="A481" s="154" t="s">
        <v>579</v>
      </c>
      <c r="B481" s="154" t="s">
        <v>604</v>
      </c>
      <c r="C481" s="155">
        <v>42005</v>
      </c>
      <c r="D481" s="156">
        <v>11658</v>
      </c>
      <c r="E481" s="157">
        <v>213</v>
      </c>
      <c r="F481" s="168">
        <v>104</v>
      </c>
      <c r="G481" s="157">
        <v>317</v>
      </c>
      <c r="H481" s="157" t="s">
        <v>133</v>
      </c>
      <c r="I481" s="170">
        <v>42008</v>
      </c>
    </row>
    <row r="482" spans="1:9">
      <c r="A482" s="159" t="s">
        <v>579</v>
      </c>
      <c r="B482" s="159" t="s">
        <v>605</v>
      </c>
      <c r="C482" s="160">
        <v>42005</v>
      </c>
      <c r="D482" s="161">
        <v>11658</v>
      </c>
      <c r="E482" s="162">
        <v>235</v>
      </c>
      <c r="F482" s="168">
        <v>142</v>
      </c>
      <c r="G482" s="162">
        <v>377</v>
      </c>
      <c r="H482" s="162" t="s">
        <v>133</v>
      </c>
      <c r="I482" s="171">
        <v>42008</v>
      </c>
    </row>
    <row r="483" spans="1:9">
      <c r="A483" s="154" t="s">
        <v>579</v>
      </c>
      <c r="B483" s="154" t="s">
        <v>606</v>
      </c>
      <c r="C483" s="155">
        <v>42005</v>
      </c>
      <c r="D483" s="156">
        <v>11658</v>
      </c>
      <c r="E483" s="157">
        <v>360</v>
      </c>
      <c r="F483" s="168">
        <v>142</v>
      </c>
      <c r="G483" s="157">
        <v>502</v>
      </c>
      <c r="H483" s="157" t="s">
        <v>133</v>
      </c>
      <c r="I483" s="170">
        <v>42008</v>
      </c>
    </row>
    <row r="484" spans="1:9">
      <c r="A484" s="159" t="s">
        <v>579</v>
      </c>
      <c r="B484" s="159" t="s">
        <v>607</v>
      </c>
      <c r="C484" s="160">
        <v>42005</v>
      </c>
      <c r="D484" s="161">
        <v>11658</v>
      </c>
      <c r="E484" s="162">
        <v>180</v>
      </c>
      <c r="F484" s="168">
        <v>86</v>
      </c>
      <c r="G484" s="162">
        <v>266</v>
      </c>
      <c r="H484" s="162" t="s">
        <v>133</v>
      </c>
      <c r="I484" s="171">
        <v>42008</v>
      </c>
    </row>
    <row r="485" spans="1:9">
      <c r="A485" s="154" t="s">
        <v>579</v>
      </c>
      <c r="B485" s="154" t="s">
        <v>608</v>
      </c>
      <c r="C485" s="155">
        <v>42005</v>
      </c>
      <c r="D485" s="156">
        <v>11658</v>
      </c>
      <c r="E485" s="157">
        <v>90</v>
      </c>
      <c r="F485" s="168">
        <v>66</v>
      </c>
      <c r="G485" s="157">
        <v>156</v>
      </c>
      <c r="H485" s="157" t="s">
        <v>133</v>
      </c>
      <c r="I485" s="170">
        <v>42008</v>
      </c>
    </row>
    <row r="486" spans="1:9">
      <c r="A486" s="159" t="s">
        <v>609</v>
      </c>
      <c r="B486" s="159" t="s">
        <v>610</v>
      </c>
      <c r="C486" s="160">
        <v>42005</v>
      </c>
      <c r="D486" s="161">
        <v>11658</v>
      </c>
      <c r="E486" s="162">
        <v>211</v>
      </c>
      <c r="F486" s="168">
        <v>101</v>
      </c>
      <c r="G486" s="162">
        <v>312</v>
      </c>
      <c r="H486" s="162" t="s">
        <v>133</v>
      </c>
      <c r="I486" s="171">
        <v>42007</v>
      </c>
    </row>
    <row r="487" spans="1:9" ht="24">
      <c r="A487" s="154" t="s">
        <v>609</v>
      </c>
      <c r="B487" s="154" t="s">
        <v>611</v>
      </c>
      <c r="C487" s="155">
        <v>42044</v>
      </c>
      <c r="D487" s="156">
        <v>11263</v>
      </c>
      <c r="E487" s="157">
        <v>209</v>
      </c>
      <c r="F487" s="168">
        <v>86</v>
      </c>
      <c r="G487" s="157">
        <v>295</v>
      </c>
      <c r="H487" s="157" t="s">
        <v>133</v>
      </c>
      <c r="I487" s="170">
        <v>42007</v>
      </c>
    </row>
    <row r="488" spans="1:9" ht="24">
      <c r="A488" s="159" t="s">
        <v>609</v>
      </c>
      <c r="B488" s="159" t="s">
        <v>611</v>
      </c>
      <c r="C488" s="160">
        <v>42016</v>
      </c>
      <c r="D488" s="160">
        <v>42013</v>
      </c>
      <c r="E488" s="162">
        <v>316</v>
      </c>
      <c r="F488" s="168">
        <v>96</v>
      </c>
      <c r="G488" s="162">
        <v>412</v>
      </c>
      <c r="H488" s="162" t="s">
        <v>133</v>
      </c>
      <c r="I488" s="171">
        <v>42007</v>
      </c>
    </row>
    <row r="489" spans="1:9">
      <c r="A489" s="154" t="s">
        <v>609</v>
      </c>
      <c r="B489" s="154" t="s">
        <v>131</v>
      </c>
      <c r="C489" s="155">
        <v>42005</v>
      </c>
      <c r="D489" s="156">
        <v>11658</v>
      </c>
      <c r="E489" s="157">
        <v>211</v>
      </c>
      <c r="F489" s="168">
        <v>101</v>
      </c>
      <c r="G489" s="157">
        <v>312</v>
      </c>
      <c r="H489" s="157" t="s">
        <v>133</v>
      </c>
      <c r="I489" s="170">
        <v>42007</v>
      </c>
    </row>
    <row r="490" spans="1:9">
      <c r="A490" s="159" t="s">
        <v>612</v>
      </c>
      <c r="B490" s="159" t="s">
        <v>613</v>
      </c>
      <c r="C490" s="160">
        <v>42005</v>
      </c>
      <c r="D490" s="161">
        <v>11658</v>
      </c>
      <c r="E490" s="162">
        <v>137</v>
      </c>
      <c r="F490" s="168">
        <v>145</v>
      </c>
      <c r="G490" s="162">
        <v>282</v>
      </c>
      <c r="H490" s="162" t="s">
        <v>133</v>
      </c>
      <c r="I490" s="171">
        <v>42008</v>
      </c>
    </row>
    <row r="491" spans="1:9">
      <c r="A491" s="154" t="s">
        <v>612</v>
      </c>
      <c r="B491" s="154" t="s">
        <v>614</v>
      </c>
      <c r="C491" s="155">
        <v>42005</v>
      </c>
      <c r="D491" s="156">
        <v>11658</v>
      </c>
      <c r="E491" s="157">
        <v>101</v>
      </c>
      <c r="F491" s="168">
        <v>94</v>
      </c>
      <c r="G491" s="157">
        <v>195</v>
      </c>
      <c r="H491" s="157" t="s">
        <v>133</v>
      </c>
      <c r="I491" s="170">
        <v>42008</v>
      </c>
    </row>
    <row r="492" spans="1:9">
      <c r="A492" s="159" t="s">
        <v>612</v>
      </c>
      <c r="B492" s="159" t="s">
        <v>615</v>
      </c>
      <c r="C492" s="160">
        <v>42005</v>
      </c>
      <c r="D492" s="161">
        <v>11658</v>
      </c>
      <c r="E492" s="162">
        <v>137</v>
      </c>
      <c r="F492" s="168">
        <v>145</v>
      </c>
      <c r="G492" s="162">
        <v>282</v>
      </c>
      <c r="H492" s="162" t="s">
        <v>133</v>
      </c>
      <c r="I492" s="171">
        <v>42008</v>
      </c>
    </row>
    <row r="493" spans="1:9">
      <c r="A493" s="154" t="s">
        <v>612</v>
      </c>
      <c r="B493" s="154" t="s">
        <v>616</v>
      </c>
      <c r="C493" s="155">
        <v>42005</v>
      </c>
      <c r="D493" s="156">
        <v>11658</v>
      </c>
      <c r="E493" s="157">
        <v>92</v>
      </c>
      <c r="F493" s="168">
        <v>96</v>
      </c>
      <c r="G493" s="157">
        <v>188</v>
      </c>
      <c r="H493" s="157" t="s">
        <v>133</v>
      </c>
      <c r="I493" s="170">
        <v>42008</v>
      </c>
    </row>
    <row r="494" spans="1:9">
      <c r="A494" s="159" t="s">
        <v>612</v>
      </c>
      <c r="B494" s="159" t="s">
        <v>617</v>
      </c>
      <c r="C494" s="160">
        <v>42005</v>
      </c>
      <c r="D494" s="161">
        <v>11658</v>
      </c>
      <c r="E494" s="162">
        <v>98</v>
      </c>
      <c r="F494" s="168">
        <v>80</v>
      </c>
      <c r="G494" s="162">
        <v>178</v>
      </c>
      <c r="H494" s="162" t="s">
        <v>133</v>
      </c>
      <c r="I494" s="171">
        <v>42008</v>
      </c>
    </row>
    <row r="495" spans="1:9">
      <c r="A495" s="154" t="s">
        <v>612</v>
      </c>
      <c r="B495" s="154" t="s">
        <v>618</v>
      </c>
      <c r="C495" s="155">
        <v>42005</v>
      </c>
      <c r="D495" s="156">
        <v>11658</v>
      </c>
      <c r="E495" s="157">
        <v>146</v>
      </c>
      <c r="F495" s="168">
        <v>147</v>
      </c>
      <c r="G495" s="157">
        <v>293</v>
      </c>
      <c r="H495" s="157" t="s">
        <v>133</v>
      </c>
      <c r="I495" s="170">
        <v>42008</v>
      </c>
    </row>
    <row r="496" spans="1:9">
      <c r="A496" s="159" t="s">
        <v>612</v>
      </c>
      <c r="B496" s="159" t="s">
        <v>619</v>
      </c>
      <c r="C496" s="160">
        <v>42005</v>
      </c>
      <c r="D496" s="161">
        <v>11658</v>
      </c>
      <c r="E496" s="162">
        <v>273</v>
      </c>
      <c r="F496" s="168">
        <v>189</v>
      </c>
      <c r="G496" s="162">
        <v>462</v>
      </c>
      <c r="H496" s="163" t="s">
        <v>130</v>
      </c>
      <c r="I496" s="171">
        <v>42008</v>
      </c>
    </row>
    <row r="497" spans="1:9">
      <c r="A497" s="154" t="s">
        <v>612</v>
      </c>
      <c r="B497" s="154" t="s">
        <v>620</v>
      </c>
      <c r="C497" s="155">
        <v>42005</v>
      </c>
      <c r="D497" s="156">
        <v>11658</v>
      </c>
      <c r="E497" s="157">
        <v>167</v>
      </c>
      <c r="F497" s="168">
        <v>100</v>
      </c>
      <c r="G497" s="157">
        <v>267</v>
      </c>
      <c r="H497" s="157" t="s">
        <v>133</v>
      </c>
      <c r="I497" s="170">
        <v>42008</v>
      </c>
    </row>
    <row r="498" spans="1:9">
      <c r="A498" s="159" t="s">
        <v>612</v>
      </c>
      <c r="B498" s="159" t="s">
        <v>621</v>
      </c>
      <c r="C498" s="160">
        <v>42005</v>
      </c>
      <c r="D498" s="161">
        <v>11658</v>
      </c>
      <c r="E498" s="162">
        <v>94</v>
      </c>
      <c r="F498" s="168">
        <v>75</v>
      </c>
      <c r="G498" s="162">
        <v>169</v>
      </c>
      <c r="H498" s="163" t="s">
        <v>130</v>
      </c>
      <c r="I498" s="171">
        <v>42008</v>
      </c>
    </row>
    <row r="499" spans="1:9">
      <c r="A499" s="154" t="s">
        <v>612</v>
      </c>
      <c r="B499" s="154" t="s">
        <v>622</v>
      </c>
      <c r="C499" s="155">
        <v>42005</v>
      </c>
      <c r="D499" s="156">
        <v>11658</v>
      </c>
      <c r="E499" s="157">
        <v>80</v>
      </c>
      <c r="F499" s="168">
        <v>69</v>
      </c>
      <c r="G499" s="157">
        <v>149</v>
      </c>
      <c r="H499" s="157" t="s">
        <v>133</v>
      </c>
      <c r="I499" s="170">
        <v>42008</v>
      </c>
    </row>
    <row r="500" spans="1:9">
      <c r="A500" s="159" t="s">
        <v>612</v>
      </c>
      <c r="B500" s="159" t="s">
        <v>623</v>
      </c>
      <c r="C500" s="160">
        <v>42005</v>
      </c>
      <c r="D500" s="161">
        <v>11658</v>
      </c>
      <c r="E500" s="162">
        <v>158</v>
      </c>
      <c r="F500" s="168">
        <v>136</v>
      </c>
      <c r="G500" s="162">
        <v>294</v>
      </c>
      <c r="H500" s="162" t="s">
        <v>133</v>
      </c>
      <c r="I500" s="171">
        <v>42008</v>
      </c>
    </row>
    <row r="501" spans="1:9">
      <c r="A501" s="154" t="s">
        <v>612</v>
      </c>
      <c r="B501" s="154" t="s">
        <v>624</v>
      </c>
      <c r="C501" s="155">
        <v>42005</v>
      </c>
      <c r="D501" s="156">
        <v>11658</v>
      </c>
      <c r="E501" s="157">
        <v>80</v>
      </c>
      <c r="F501" s="168">
        <v>75</v>
      </c>
      <c r="G501" s="157">
        <v>155</v>
      </c>
      <c r="H501" s="157" t="s">
        <v>133</v>
      </c>
      <c r="I501" s="170">
        <v>42008</v>
      </c>
    </row>
    <row r="502" spans="1:9">
      <c r="A502" s="159" t="s">
        <v>612</v>
      </c>
      <c r="B502" s="159" t="s">
        <v>625</v>
      </c>
      <c r="C502" s="160">
        <v>42005</v>
      </c>
      <c r="D502" s="161">
        <v>11658</v>
      </c>
      <c r="E502" s="162">
        <v>159</v>
      </c>
      <c r="F502" s="168">
        <v>109</v>
      </c>
      <c r="G502" s="162">
        <v>268</v>
      </c>
      <c r="H502" s="162" t="s">
        <v>133</v>
      </c>
      <c r="I502" s="171">
        <v>42008</v>
      </c>
    </row>
    <row r="503" spans="1:9">
      <c r="A503" s="154" t="s">
        <v>612</v>
      </c>
      <c r="B503" s="154" t="s">
        <v>626</v>
      </c>
      <c r="C503" s="155">
        <v>42005</v>
      </c>
      <c r="D503" s="156">
        <v>11658</v>
      </c>
      <c r="E503" s="157">
        <v>141</v>
      </c>
      <c r="F503" s="168">
        <v>81</v>
      </c>
      <c r="G503" s="157">
        <v>222</v>
      </c>
      <c r="H503" s="157" t="s">
        <v>133</v>
      </c>
      <c r="I503" s="170">
        <v>42008</v>
      </c>
    </row>
    <row r="504" spans="1:9">
      <c r="A504" s="159" t="s">
        <v>612</v>
      </c>
      <c r="B504" s="159" t="s">
        <v>627</v>
      </c>
      <c r="C504" s="160">
        <v>42005</v>
      </c>
      <c r="D504" s="161">
        <v>11658</v>
      </c>
      <c r="E504" s="162">
        <v>124</v>
      </c>
      <c r="F504" s="168">
        <v>97</v>
      </c>
      <c r="G504" s="162">
        <v>221</v>
      </c>
      <c r="H504" s="162" t="s">
        <v>133</v>
      </c>
      <c r="I504" s="171">
        <v>42008</v>
      </c>
    </row>
    <row r="505" spans="1:9">
      <c r="A505" s="154" t="s">
        <v>612</v>
      </c>
      <c r="B505" s="154" t="s">
        <v>628</v>
      </c>
      <c r="C505" s="155">
        <v>42005</v>
      </c>
      <c r="D505" s="156">
        <v>11658</v>
      </c>
      <c r="E505" s="157">
        <v>158</v>
      </c>
      <c r="F505" s="168">
        <v>136</v>
      </c>
      <c r="G505" s="157">
        <v>294</v>
      </c>
      <c r="H505" s="157" t="s">
        <v>133</v>
      </c>
      <c r="I505" s="170">
        <v>42008</v>
      </c>
    </row>
    <row r="506" spans="1:9">
      <c r="A506" s="159" t="s">
        <v>612</v>
      </c>
      <c r="B506" s="159" t="s">
        <v>629</v>
      </c>
      <c r="C506" s="160">
        <v>42005</v>
      </c>
      <c r="D506" s="161">
        <v>11658</v>
      </c>
      <c r="E506" s="162">
        <v>178</v>
      </c>
      <c r="F506" s="168">
        <v>85</v>
      </c>
      <c r="G506" s="162">
        <v>263</v>
      </c>
      <c r="H506" s="162" t="s">
        <v>133</v>
      </c>
      <c r="I506" s="171">
        <v>42008</v>
      </c>
    </row>
    <row r="507" spans="1:9">
      <c r="A507" s="154" t="s">
        <v>612</v>
      </c>
      <c r="B507" s="154" t="s">
        <v>630</v>
      </c>
      <c r="C507" s="155">
        <v>42005</v>
      </c>
      <c r="D507" s="156">
        <v>11658</v>
      </c>
      <c r="E507" s="157">
        <v>147</v>
      </c>
      <c r="F507" s="168">
        <v>83</v>
      </c>
      <c r="G507" s="157">
        <v>230</v>
      </c>
      <c r="H507" s="157" t="s">
        <v>133</v>
      </c>
      <c r="I507" s="170">
        <v>42008</v>
      </c>
    </row>
    <row r="508" spans="1:9">
      <c r="A508" s="159" t="s">
        <v>612</v>
      </c>
      <c r="B508" s="159" t="s">
        <v>631</v>
      </c>
      <c r="C508" s="160">
        <v>42005</v>
      </c>
      <c r="D508" s="161">
        <v>11658</v>
      </c>
      <c r="E508" s="162">
        <v>94</v>
      </c>
      <c r="F508" s="168">
        <v>88</v>
      </c>
      <c r="G508" s="162">
        <v>182</v>
      </c>
      <c r="H508" s="162" t="s">
        <v>133</v>
      </c>
      <c r="I508" s="171">
        <v>42008</v>
      </c>
    </row>
    <row r="509" spans="1:9">
      <c r="A509" s="154" t="s">
        <v>612</v>
      </c>
      <c r="B509" s="154" t="s">
        <v>632</v>
      </c>
      <c r="C509" s="155">
        <v>42005</v>
      </c>
      <c r="D509" s="156">
        <v>11658</v>
      </c>
      <c r="E509" s="157">
        <v>157</v>
      </c>
      <c r="F509" s="168">
        <v>106</v>
      </c>
      <c r="G509" s="157">
        <v>263</v>
      </c>
      <c r="H509" s="157" t="s">
        <v>133</v>
      </c>
      <c r="I509" s="170">
        <v>42008</v>
      </c>
    </row>
    <row r="510" spans="1:9">
      <c r="A510" s="159" t="s">
        <v>612</v>
      </c>
      <c r="B510" s="159" t="s">
        <v>633</v>
      </c>
      <c r="C510" s="160">
        <v>42005</v>
      </c>
      <c r="D510" s="161">
        <v>11658</v>
      </c>
      <c r="E510" s="162">
        <v>118</v>
      </c>
      <c r="F510" s="168">
        <v>74</v>
      </c>
      <c r="G510" s="162">
        <v>192</v>
      </c>
      <c r="H510" s="162" t="s">
        <v>133</v>
      </c>
      <c r="I510" s="171">
        <v>42008</v>
      </c>
    </row>
    <row r="511" spans="1:9">
      <c r="A511" s="154" t="s">
        <v>612</v>
      </c>
      <c r="B511" s="154" t="s">
        <v>634</v>
      </c>
      <c r="C511" s="155">
        <v>42005</v>
      </c>
      <c r="D511" s="156">
        <v>11658</v>
      </c>
      <c r="E511" s="157">
        <v>118</v>
      </c>
      <c r="F511" s="168">
        <v>106</v>
      </c>
      <c r="G511" s="157">
        <v>224</v>
      </c>
      <c r="H511" s="157" t="s">
        <v>133</v>
      </c>
      <c r="I511" s="170">
        <v>42008</v>
      </c>
    </row>
    <row r="512" spans="1:9">
      <c r="A512" s="159" t="s">
        <v>612</v>
      </c>
      <c r="B512" s="159" t="s">
        <v>635</v>
      </c>
      <c r="C512" s="160">
        <v>42005</v>
      </c>
      <c r="D512" s="161">
        <v>11658</v>
      </c>
      <c r="E512" s="162">
        <v>181</v>
      </c>
      <c r="F512" s="168">
        <v>94</v>
      </c>
      <c r="G512" s="162">
        <v>275</v>
      </c>
      <c r="H512" s="162" t="s">
        <v>133</v>
      </c>
      <c r="I512" s="171">
        <v>42008</v>
      </c>
    </row>
    <row r="513" spans="1:9">
      <c r="A513" s="154" t="s">
        <v>612</v>
      </c>
      <c r="B513" s="154" t="s">
        <v>636</v>
      </c>
      <c r="C513" s="155">
        <v>42005</v>
      </c>
      <c r="D513" s="156">
        <v>11658</v>
      </c>
      <c r="E513" s="157">
        <v>207</v>
      </c>
      <c r="F513" s="168">
        <v>154</v>
      </c>
      <c r="G513" s="157">
        <v>361</v>
      </c>
      <c r="H513" s="157" t="s">
        <v>133</v>
      </c>
      <c r="I513" s="170">
        <v>42008</v>
      </c>
    </row>
    <row r="514" spans="1:9">
      <c r="A514" s="159" t="s">
        <v>612</v>
      </c>
      <c r="B514" s="159" t="s">
        <v>637</v>
      </c>
      <c r="C514" s="160">
        <v>42005</v>
      </c>
      <c r="D514" s="161">
        <v>11658</v>
      </c>
      <c r="E514" s="162">
        <v>108</v>
      </c>
      <c r="F514" s="168">
        <v>109</v>
      </c>
      <c r="G514" s="162">
        <v>217</v>
      </c>
      <c r="H514" s="162" t="s">
        <v>133</v>
      </c>
      <c r="I514" s="171">
        <v>42008</v>
      </c>
    </row>
    <row r="515" spans="1:9">
      <c r="A515" s="154" t="s">
        <v>612</v>
      </c>
      <c r="B515" s="154" t="s">
        <v>638</v>
      </c>
      <c r="C515" s="155">
        <v>42005</v>
      </c>
      <c r="D515" s="156">
        <v>11658</v>
      </c>
      <c r="E515" s="157">
        <v>76</v>
      </c>
      <c r="F515" s="168">
        <v>80</v>
      </c>
      <c r="G515" s="157">
        <v>156</v>
      </c>
      <c r="H515" s="157" t="s">
        <v>133</v>
      </c>
      <c r="I515" s="170">
        <v>42008</v>
      </c>
    </row>
    <row r="516" spans="1:9">
      <c r="A516" s="159" t="s">
        <v>612</v>
      </c>
      <c r="B516" s="159" t="s">
        <v>639</v>
      </c>
      <c r="C516" s="160">
        <v>42005</v>
      </c>
      <c r="D516" s="161">
        <v>11658</v>
      </c>
      <c r="E516" s="162">
        <v>186</v>
      </c>
      <c r="F516" s="168">
        <v>157</v>
      </c>
      <c r="G516" s="162">
        <v>343</v>
      </c>
      <c r="H516" s="162" t="s">
        <v>133</v>
      </c>
      <c r="I516" s="171">
        <v>42008</v>
      </c>
    </row>
    <row r="517" spans="1:9">
      <c r="A517" s="154" t="s">
        <v>612</v>
      </c>
      <c r="B517" s="154" t="s">
        <v>640</v>
      </c>
      <c r="C517" s="155">
        <v>42005</v>
      </c>
      <c r="D517" s="156">
        <v>11658</v>
      </c>
      <c r="E517" s="157">
        <v>80</v>
      </c>
      <c r="F517" s="168">
        <v>72</v>
      </c>
      <c r="G517" s="157">
        <v>152</v>
      </c>
      <c r="H517" s="157" t="s">
        <v>133</v>
      </c>
      <c r="I517" s="170">
        <v>42008</v>
      </c>
    </row>
    <row r="518" spans="1:9">
      <c r="A518" s="159" t="s">
        <v>612</v>
      </c>
      <c r="B518" s="159" t="s">
        <v>641</v>
      </c>
      <c r="C518" s="160">
        <v>42005</v>
      </c>
      <c r="D518" s="161">
        <v>11658</v>
      </c>
      <c r="E518" s="162">
        <v>116</v>
      </c>
      <c r="F518" s="168">
        <v>106</v>
      </c>
      <c r="G518" s="162">
        <v>222</v>
      </c>
      <c r="H518" s="162" t="s">
        <v>133</v>
      </c>
      <c r="I518" s="171">
        <v>42008</v>
      </c>
    </row>
    <row r="519" spans="1:9" ht="24">
      <c r="A519" s="154" t="s">
        <v>612</v>
      </c>
      <c r="B519" s="154" t="s">
        <v>642</v>
      </c>
      <c r="C519" s="155">
        <v>42005</v>
      </c>
      <c r="D519" s="156">
        <v>11658</v>
      </c>
      <c r="E519" s="157">
        <v>242</v>
      </c>
      <c r="F519" s="168">
        <v>117</v>
      </c>
      <c r="G519" s="157">
        <v>359</v>
      </c>
      <c r="H519" s="157" t="s">
        <v>133</v>
      </c>
      <c r="I519" s="170">
        <v>42008</v>
      </c>
    </row>
    <row r="520" spans="1:9">
      <c r="A520" s="159" t="s">
        <v>612</v>
      </c>
      <c r="B520" s="159" t="s">
        <v>643</v>
      </c>
      <c r="C520" s="160">
        <v>42005</v>
      </c>
      <c r="D520" s="161">
        <v>11658</v>
      </c>
      <c r="E520" s="162">
        <v>107</v>
      </c>
      <c r="F520" s="168">
        <v>77</v>
      </c>
      <c r="G520" s="162">
        <v>184</v>
      </c>
      <c r="H520" s="162" t="s">
        <v>133</v>
      </c>
      <c r="I520" s="171">
        <v>42008</v>
      </c>
    </row>
    <row r="521" spans="1:9">
      <c r="A521" s="154" t="s">
        <v>612</v>
      </c>
      <c r="B521" s="154" t="s">
        <v>644</v>
      </c>
      <c r="C521" s="155">
        <v>42005</v>
      </c>
      <c r="D521" s="156">
        <v>11658</v>
      </c>
      <c r="E521" s="157">
        <v>207</v>
      </c>
      <c r="F521" s="168">
        <v>119</v>
      </c>
      <c r="G521" s="157">
        <v>326</v>
      </c>
      <c r="H521" s="157" t="s">
        <v>133</v>
      </c>
      <c r="I521" s="170">
        <v>42008</v>
      </c>
    </row>
    <row r="522" spans="1:9">
      <c r="A522" s="159" t="s">
        <v>612</v>
      </c>
      <c r="B522" s="159" t="s">
        <v>645</v>
      </c>
      <c r="C522" s="160">
        <v>42005</v>
      </c>
      <c r="D522" s="161">
        <v>11658</v>
      </c>
      <c r="E522" s="162">
        <v>171</v>
      </c>
      <c r="F522" s="168">
        <v>118</v>
      </c>
      <c r="G522" s="162">
        <v>289</v>
      </c>
      <c r="H522" s="162" t="s">
        <v>133</v>
      </c>
      <c r="I522" s="171">
        <v>42008</v>
      </c>
    </row>
    <row r="523" spans="1:9">
      <c r="A523" s="154" t="s">
        <v>612</v>
      </c>
      <c r="B523" s="154" t="s">
        <v>646</v>
      </c>
      <c r="C523" s="155">
        <v>42005</v>
      </c>
      <c r="D523" s="156">
        <v>11658</v>
      </c>
      <c r="E523" s="157">
        <v>103</v>
      </c>
      <c r="F523" s="168">
        <v>88</v>
      </c>
      <c r="G523" s="157">
        <v>191</v>
      </c>
      <c r="H523" s="157" t="s">
        <v>133</v>
      </c>
      <c r="I523" s="170">
        <v>42008</v>
      </c>
    </row>
    <row r="524" spans="1:9">
      <c r="A524" s="159" t="s">
        <v>612</v>
      </c>
      <c r="B524" s="159" t="s">
        <v>647</v>
      </c>
      <c r="C524" s="160">
        <v>42005</v>
      </c>
      <c r="D524" s="161">
        <v>11658</v>
      </c>
      <c r="E524" s="162">
        <v>172</v>
      </c>
      <c r="F524" s="168">
        <v>84</v>
      </c>
      <c r="G524" s="162">
        <v>256</v>
      </c>
      <c r="H524" s="162" t="s">
        <v>133</v>
      </c>
      <c r="I524" s="171">
        <v>42008</v>
      </c>
    </row>
    <row r="525" spans="1:9">
      <c r="A525" s="154" t="s">
        <v>612</v>
      </c>
      <c r="B525" s="154" t="s">
        <v>648</v>
      </c>
      <c r="C525" s="155">
        <v>42005</v>
      </c>
      <c r="D525" s="156">
        <v>11658</v>
      </c>
      <c r="E525" s="157">
        <v>75</v>
      </c>
      <c r="F525" s="168">
        <v>91</v>
      </c>
      <c r="G525" s="157">
        <v>166</v>
      </c>
      <c r="H525" s="157" t="s">
        <v>133</v>
      </c>
      <c r="I525" s="170">
        <v>42008</v>
      </c>
    </row>
    <row r="526" spans="1:9">
      <c r="A526" s="159" t="s">
        <v>612</v>
      </c>
      <c r="B526" s="159" t="s">
        <v>649</v>
      </c>
      <c r="C526" s="160">
        <v>42005</v>
      </c>
      <c r="D526" s="161">
        <v>11658</v>
      </c>
      <c r="E526" s="162">
        <v>146</v>
      </c>
      <c r="F526" s="168">
        <v>147</v>
      </c>
      <c r="G526" s="162">
        <v>293</v>
      </c>
      <c r="H526" s="162" t="s">
        <v>133</v>
      </c>
      <c r="I526" s="171">
        <v>42008</v>
      </c>
    </row>
    <row r="527" spans="1:9">
      <c r="A527" s="154" t="s">
        <v>612</v>
      </c>
      <c r="B527" s="154" t="s">
        <v>650</v>
      </c>
      <c r="C527" s="155">
        <v>42005</v>
      </c>
      <c r="D527" s="156">
        <v>11658</v>
      </c>
      <c r="E527" s="157">
        <v>117</v>
      </c>
      <c r="F527" s="168">
        <v>80</v>
      </c>
      <c r="G527" s="157">
        <v>197</v>
      </c>
      <c r="H527" s="157" t="s">
        <v>133</v>
      </c>
      <c r="I527" s="170">
        <v>42008</v>
      </c>
    </row>
    <row r="528" spans="1:9">
      <c r="A528" s="159" t="s">
        <v>612</v>
      </c>
      <c r="B528" s="159" t="s">
        <v>651</v>
      </c>
      <c r="C528" s="160">
        <v>42005</v>
      </c>
      <c r="D528" s="161">
        <v>11658</v>
      </c>
      <c r="E528" s="162">
        <v>108</v>
      </c>
      <c r="F528" s="168">
        <v>96</v>
      </c>
      <c r="G528" s="162">
        <v>204</v>
      </c>
      <c r="H528" s="162" t="s">
        <v>133</v>
      </c>
      <c r="I528" s="171">
        <v>42008</v>
      </c>
    </row>
    <row r="529" spans="1:9">
      <c r="A529" s="154" t="s">
        <v>612</v>
      </c>
      <c r="B529" s="154" t="s">
        <v>652</v>
      </c>
      <c r="C529" s="155">
        <v>42005</v>
      </c>
      <c r="D529" s="156">
        <v>11658</v>
      </c>
      <c r="E529" s="157">
        <v>139</v>
      </c>
      <c r="F529" s="168">
        <v>115</v>
      </c>
      <c r="G529" s="157">
        <v>254</v>
      </c>
      <c r="H529" s="157" t="s">
        <v>133</v>
      </c>
      <c r="I529" s="170">
        <v>42008</v>
      </c>
    </row>
    <row r="530" spans="1:9" ht="24">
      <c r="A530" s="159" t="s">
        <v>612</v>
      </c>
      <c r="B530" s="159" t="s">
        <v>653</v>
      </c>
      <c r="C530" s="160">
        <v>42009</v>
      </c>
      <c r="D530" s="161">
        <v>41883</v>
      </c>
      <c r="E530" s="162">
        <v>249</v>
      </c>
      <c r="F530" s="168">
        <v>107</v>
      </c>
      <c r="G530" s="162">
        <v>356</v>
      </c>
      <c r="H530" s="162" t="s">
        <v>133</v>
      </c>
      <c r="I530" s="171">
        <v>42008</v>
      </c>
    </row>
    <row r="531" spans="1:9" ht="24">
      <c r="A531" s="154" t="s">
        <v>612</v>
      </c>
      <c r="B531" s="154" t="s">
        <v>653</v>
      </c>
      <c r="C531" s="156">
        <v>42248</v>
      </c>
      <c r="D531" s="156">
        <v>11049</v>
      </c>
      <c r="E531" s="157">
        <v>154</v>
      </c>
      <c r="F531" s="168">
        <v>98</v>
      </c>
      <c r="G531" s="157">
        <v>252</v>
      </c>
      <c r="H531" s="157" t="s">
        <v>133</v>
      </c>
      <c r="I531" s="170">
        <v>42008</v>
      </c>
    </row>
    <row r="532" spans="1:9">
      <c r="A532" s="159" t="s">
        <v>612</v>
      </c>
      <c r="B532" s="159" t="s">
        <v>654</v>
      </c>
      <c r="C532" s="160">
        <v>42005</v>
      </c>
      <c r="D532" s="161">
        <v>11658</v>
      </c>
      <c r="E532" s="162">
        <v>137</v>
      </c>
      <c r="F532" s="168">
        <v>145</v>
      </c>
      <c r="G532" s="162">
        <v>282</v>
      </c>
      <c r="H532" s="162" t="s">
        <v>133</v>
      </c>
      <c r="I532" s="171">
        <v>42008</v>
      </c>
    </row>
    <row r="533" spans="1:9">
      <c r="A533" s="154" t="s">
        <v>612</v>
      </c>
      <c r="B533" s="154" t="s">
        <v>131</v>
      </c>
      <c r="C533" s="155">
        <v>42005</v>
      </c>
      <c r="D533" s="156">
        <v>11658</v>
      </c>
      <c r="E533" s="157">
        <v>140</v>
      </c>
      <c r="F533" s="168">
        <v>87</v>
      </c>
      <c r="G533" s="157">
        <v>227</v>
      </c>
      <c r="H533" s="157" t="s">
        <v>133</v>
      </c>
      <c r="I533" s="170">
        <v>42008</v>
      </c>
    </row>
    <row r="534" spans="1:9">
      <c r="A534" s="159" t="s">
        <v>612</v>
      </c>
      <c r="B534" s="159" t="s">
        <v>655</v>
      </c>
      <c r="C534" s="160">
        <v>42005</v>
      </c>
      <c r="D534" s="161">
        <v>11658</v>
      </c>
      <c r="E534" s="162">
        <v>120</v>
      </c>
      <c r="F534" s="168">
        <v>115</v>
      </c>
      <c r="G534" s="162">
        <v>235</v>
      </c>
      <c r="H534" s="162" t="s">
        <v>133</v>
      </c>
      <c r="I534" s="171">
        <v>42008</v>
      </c>
    </row>
    <row r="535" spans="1:9">
      <c r="A535" s="154" t="s">
        <v>612</v>
      </c>
      <c r="B535" s="154" t="s">
        <v>656</v>
      </c>
      <c r="C535" s="155">
        <v>42005</v>
      </c>
      <c r="D535" s="156">
        <v>11658</v>
      </c>
      <c r="E535" s="157">
        <v>82</v>
      </c>
      <c r="F535" s="168">
        <v>83</v>
      </c>
      <c r="G535" s="157">
        <v>165</v>
      </c>
      <c r="H535" s="157" t="s">
        <v>133</v>
      </c>
      <c r="I535" s="170">
        <v>42008</v>
      </c>
    </row>
    <row r="536" spans="1:9">
      <c r="A536" s="159" t="s">
        <v>612</v>
      </c>
      <c r="B536" s="159" t="s">
        <v>657</v>
      </c>
      <c r="C536" s="161">
        <v>42064</v>
      </c>
      <c r="D536" s="161">
        <v>11049</v>
      </c>
      <c r="E536" s="162">
        <v>152</v>
      </c>
      <c r="F536" s="168">
        <v>95</v>
      </c>
      <c r="G536" s="162">
        <v>247</v>
      </c>
      <c r="H536" s="162" t="s">
        <v>133</v>
      </c>
      <c r="I536" s="171">
        <v>42008</v>
      </c>
    </row>
    <row r="537" spans="1:9">
      <c r="A537" s="154" t="s">
        <v>612</v>
      </c>
      <c r="B537" s="154" t="s">
        <v>657</v>
      </c>
      <c r="C537" s="155">
        <v>42009</v>
      </c>
      <c r="D537" s="156">
        <v>11597</v>
      </c>
      <c r="E537" s="157">
        <v>179</v>
      </c>
      <c r="F537" s="168">
        <v>98</v>
      </c>
      <c r="G537" s="157">
        <v>277</v>
      </c>
      <c r="H537" s="157" t="s">
        <v>133</v>
      </c>
      <c r="I537" s="170">
        <v>42008</v>
      </c>
    </row>
    <row r="538" spans="1:9">
      <c r="A538" s="159" t="s">
        <v>612</v>
      </c>
      <c r="B538" s="159" t="s">
        <v>657</v>
      </c>
      <c r="C538" s="160">
        <v>42015</v>
      </c>
      <c r="D538" s="161">
        <v>11263</v>
      </c>
      <c r="E538" s="162">
        <v>152</v>
      </c>
      <c r="F538" s="168">
        <v>95</v>
      </c>
      <c r="G538" s="162">
        <v>247</v>
      </c>
      <c r="H538" s="162" t="s">
        <v>133</v>
      </c>
      <c r="I538" s="171">
        <v>42008</v>
      </c>
    </row>
    <row r="539" spans="1:9">
      <c r="A539" s="154" t="s">
        <v>612</v>
      </c>
      <c r="B539" s="154" t="s">
        <v>657</v>
      </c>
      <c r="C539" s="155">
        <v>42016</v>
      </c>
      <c r="D539" s="156">
        <v>41699</v>
      </c>
      <c r="E539" s="157">
        <v>179</v>
      </c>
      <c r="F539" s="168">
        <v>98</v>
      </c>
      <c r="G539" s="157">
        <v>277</v>
      </c>
      <c r="H539" s="157" t="s">
        <v>133</v>
      </c>
      <c r="I539" s="170">
        <v>42008</v>
      </c>
    </row>
    <row r="540" spans="1:9">
      <c r="A540" s="159" t="s">
        <v>612</v>
      </c>
      <c r="B540" s="159" t="s">
        <v>658</v>
      </c>
      <c r="C540" s="160">
        <v>42005</v>
      </c>
      <c r="D540" s="161">
        <v>11658</v>
      </c>
      <c r="E540" s="162">
        <v>73</v>
      </c>
      <c r="F540" s="168">
        <v>78</v>
      </c>
      <c r="G540" s="162">
        <v>151</v>
      </c>
      <c r="H540" s="162" t="s">
        <v>133</v>
      </c>
      <c r="I540" s="171">
        <v>42008</v>
      </c>
    </row>
    <row r="541" spans="1:9">
      <c r="A541" s="154" t="s">
        <v>612</v>
      </c>
      <c r="B541" s="154" t="s">
        <v>659</v>
      </c>
      <c r="C541" s="155">
        <v>42005</v>
      </c>
      <c r="D541" s="156">
        <v>11658</v>
      </c>
      <c r="E541" s="157">
        <v>155</v>
      </c>
      <c r="F541" s="168">
        <v>99</v>
      </c>
      <c r="G541" s="157">
        <v>254</v>
      </c>
      <c r="H541" s="157" t="s">
        <v>133</v>
      </c>
      <c r="I541" s="170">
        <v>42008</v>
      </c>
    </row>
    <row r="542" spans="1:9">
      <c r="A542" s="159" t="s">
        <v>612</v>
      </c>
      <c r="B542" s="159" t="s">
        <v>660</v>
      </c>
      <c r="C542" s="160">
        <v>42005</v>
      </c>
      <c r="D542" s="161">
        <v>11658</v>
      </c>
      <c r="E542" s="162">
        <v>120</v>
      </c>
      <c r="F542" s="168">
        <v>115</v>
      </c>
      <c r="G542" s="162">
        <v>235</v>
      </c>
      <c r="H542" s="162" t="s">
        <v>133</v>
      </c>
      <c r="I542" s="171">
        <v>42008</v>
      </c>
    </row>
    <row r="543" spans="1:9">
      <c r="A543" s="154" t="s">
        <v>612</v>
      </c>
      <c r="B543" s="154" t="s">
        <v>661</v>
      </c>
      <c r="C543" s="155">
        <v>42005</v>
      </c>
      <c r="D543" s="156">
        <v>11658</v>
      </c>
      <c r="E543" s="157">
        <v>103</v>
      </c>
      <c r="F543" s="168">
        <v>82</v>
      </c>
      <c r="G543" s="157">
        <v>185</v>
      </c>
      <c r="H543" s="157" t="s">
        <v>133</v>
      </c>
      <c r="I543" s="170">
        <v>42008</v>
      </c>
    </row>
    <row r="544" spans="1:9">
      <c r="A544" s="159" t="s">
        <v>612</v>
      </c>
      <c r="B544" s="159" t="s">
        <v>662</v>
      </c>
      <c r="C544" s="160">
        <v>42005</v>
      </c>
      <c r="D544" s="161">
        <v>11658</v>
      </c>
      <c r="E544" s="162">
        <v>138</v>
      </c>
      <c r="F544" s="168">
        <v>99</v>
      </c>
      <c r="G544" s="162">
        <v>237</v>
      </c>
      <c r="H544" s="162" t="s">
        <v>133</v>
      </c>
      <c r="I544" s="171">
        <v>42008</v>
      </c>
    </row>
    <row r="545" spans="1:9">
      <c r="A545" s="154" t="s">
        <v>612</v>
      </c>
      <c r="B545" s="154" t="s">
        <v>663</v>
      </c>
      <c r="C545" s="155">
        <v>42005</v>
      </c>
      <c r="D545" s="156">
        <v>11658</v>
      </c>
      <c r="E545" s="157">
        <v>98</v>
      </c>
      <c r="F545" s="168">
        <v>84</v>
      </c>
      <c r="G545" s="157">
        <v>182</v>
      </c>
      <c r="H545" s="157" t="s">
        <v>133</v>
      </c>
      <c r="I545" s="170">
        <v>42008</v>
      </c>
    </row>
    <row r="546" spans="1:9">
      <c r="A546" s="159" t="s">
        <v>612</v>
      </c>
      <c r="B546" s="159" t="s">
        <v>664</v>
      </c>
      <c r="C546" s="160">
        <v>42005</v>
      </c>
      <c r="D546" s="161">
        <v>11658</v>
      </c>
      <c r="E546" s="162">
        <v>176</v>
      </c>
      <c r="F546" s="168">
        <v>173</v>
      </c>
      <c r="G546" s="162">
        <v>349</v>
      </c>
      <c r="H546" s="163" t="s">
        <v>130</v>
      </c>
      <c r="I546" s="171">
        <v>42008</v>
      </c>
    </row>
    <row r="547" spans="1:9">
      <c r="A547" s="154" t="s">
        <v>612</v>
      </c>
      <c r="B547" s="154" t="s">
        <v>665</v>
      </c>
      <c r="C547" s="155">
        <v>42005</v>
      </c>
      <c r="D547" s="156">
        <v>11658</v>
      </c>
      <c r="E547" s="157">
        <v>143</v>
      </c>
      <c r="F547" s="168">
        <v>97</v>
      </c>
      <c r="G547" s="157">
        <v>240</v>
      </c>
      <c r="H547" s="158" t="s">
        <v>130</v>
      </c>
      <c r="I547" s="170">
        <v>42008</v>
      </c>
    </row>
    <row r="548" spans="1:9">
      <c r="A548" s="159" t="s">
        <v>612</v>
      </c>
      <c r="B548" s="159" t="s">
        <v>666</v>
      </c>
      <c r="C548" s="160">
        <v>42005</v>
      </c>
      <c r="D548" s="161">
        <v>11658</v>
      </c>
      <c r="E548" s="162">
        <v>94</v>
      </c>
      <c r="F548" s="168">
        <v>103</v>
      </c>
      <c r="G548" s="162">
        <v>197</v>
      </c>
      <c r="H548" s="162" t="s">
        <v>133</v>
      </c>
      <c r="I548" s="171">
        <v>42008</v>
      </c>
    </row>
    <row r="549" spans="1:9">
      <c r="A549" s="154" t="s">
        <v>612</v>
      </c>
      <c r="B549" s="154" t="s">
        <v>667</v>
      </c>
      <c r="C549" s="155">
        <v>42005</v>
      </c>
      <c r="D549" s="156">
        <v>11658</v>
      </c>
      <c r="E549" s="157">
        <v>126</v>
      </c>
      <c r="F549" s="168">
        <v>97</v>
      </c>
      <c r="G549" s="157">
        <v>223</v>
      </c>
      <c r="H549" s="157" t="s">
        <v>133</v>
      </c>
      <c r="I549" s="170">
        <v>42008</v>
      </c>
    </row>
    <row r="550" spans="1:9">
      <c r="A550" s="159" t="s">
        <v>612</v>
      </c>
      <c r="B550" s="159" t="s">
        <v>668</v>
      </c>
      <c r="C550" s="160">
        <v>42005</v>
      </c>
      <c r="D550" s="161">
        <v>11658</v>
      </c>
      <c r="E550" s="162">
        <v>123</v>
      </c>
      <c r="F550" s="168">
        <v>136</v>
      </c>
      <c r="G550" s="162">
        <v>259</v>
      </c>
      <c r="H550" s="162" t="s">
        <v>133</v>
      </c>
      <c r="I550" s="171">
        <v>42008</v>
      </c>
    </row>
    <row r="551" spans="1:9">
      <c r="A551" s="154" t="s">
        <v>612</v>
      </c>
      <c r="B551" s="154" t="s">
        <v>669</v>
      </c>
      <c r="C551" s="155">
        <v>42005</v>
      </c>
      <c r="D551" s="156">
        <v>11658</v>
      </c>
      <c r="E551" s="157">
        <v>128</v>
      </c>
      <c r="F551" s="168">
        <v>99</v>
      </c>
      <c r="G551" s="157">
        <v>227</v>
      </c>
      <c r="H551" s="157" t="s">
        <v>133</v>
      </c>
      <c r="I551" s="170">
        <v>42008</v>
      </c>
    </row>
    <row r="552" spans="1:9">
      <c r="A552" s="159" t="s">
        <v>612</v>
      </c>
      <c r="B552" s="159" t="s">
        <v>670</v>
      </c>
      <c r="C552" s="160">
        <v>42005</v>
      </c>
      <c r="D552" s="161">
        <v>11658</v>
      </c>
      <c r="E552" s="162">
        <v>128</v>
      </c>
      <c r="F552" s="168">
        <v>109</v>
      </c>
      <c r="G552" s="162">
        <v>237</v>
      </c>
      <c r="H552" s="162" t="s">
        <v>133</v>
      </c>
      <c r="I552" s="171">
        <v>42008</v>
      </c>
    </row>
    <row r="553" spans="1:9">
      <c r="A553" s="154" t="s">
        <v>612</v>
      </c>
      <c r="B553" s="154" t="s">
        <v>671</v>
      </c>
      <c r="C553" s="155">
        <v>42005</v>
      </c>
      <c r="D553" s="156">
        <v>11658</v>
      </c>
      <c r="E553" s="157">
        <v>127</v>
      </c>
      <c r="F553" s="168">
        <v>77</v>
      </c>
      <c r="G553" s="157">
        <v>204</v>
      </c>
      <c r="H553" s="157" t="s">
        <v>133</v>
      </c>
      <c r="I553" s="170">
        <v>42008</v>
      </c>
    </row>
    <row r="554" spans="1:9">
      <c r="A554" s="159" t="s">
        <v>612</v>
      </c>
      <c r="B554" s="159" t="s">
        <v>672</v>
      </c>
      <c r="C554" s="160">
        <v>42005</v>
      </c>
      <c r="D554" s="161">
        <v>11658</v>
      </c>
      <c r="E554" s="162">
        <v>118</v>
      </c>
      <c r="F554" s="168">
        <v>115</v>
      </c>
      <c r="G554" s="162">
        <v>233</v>
      </c>
      <c r="H554" s="162" t="s">
        <v>133</v>
      </c>
      <c r="I554" s="171">
        <v>42008</v>
      </c>
    </row>
    <row r="555" spans="1:9">
      <c r="A555" s="154" t="s">
        <v>612</v>
      </c>
      <c r="B555" s="154" t="s">
        <v>673</v>
      </c>
      <c r="C555" s="155">
        <v>42005</v>
      </c>
      <c r="D555" s="156">
        <v>11658</v>
      </c>
      <c r="E555" s="157">
        <v>100</v>
      </c>
      <c r="F555" s="168">
        <v>46</v>
      </c>
      <c r="G555" s="157">
        <v>146</v>
      </c>
      <c r="H555" s="157" t="s">
        <v>133</v>
      </c>
      <c r="I555" s="170">
        <v>42008</v>
      </c>
    </row>
    <row r="556" spans="1:9">
      <c r="A556" s="159" t="s">
        <v>612</v>
      </c>
      <c r="B556" s="159" t="s">
        <v>674</v>
      </c>
      <c r="C556" s="160">
        <v>42005</v>
      </c>
      <c r="D556" s="161">
        <v>11658</v>
      </c>
      <c r="E556" s="162">
        <v>149</v>
      </c>
      <c r="F556" s="168">
        <v>94</v>
      </c>
      <c r="G556" s="162">
        <v>243</v>
      </c>
      <c r="H556" s="162" t="s">
        <v>133</v>
      </c>
      <c r="I556" s="171">
        <v>42008</v>
      </c>
    </row>
    <row r="557" spans="1:9">
      <c r="A557" s="154" t="s">
        <v>675</v>
      </c>
      <c r="B557" s="154" t="s">
        <v>676</v>
      </c>
      <c r="C557" s="155">
        <v>42005</v>
      </c>
      <c r="D557" s="156">
        <v>11658</v>
      </c>
      <c r="E557" s="157">
        <v>360</v>
      </c>
      <c r="F557" s="168">
        <v>140</v>
      </c>
      <c r="G557" s="157">
        <v>500</v>
      </c>
      <c r="H557" s="158" t="s">
        <v>130</v>
      </c>
      <c r="I557" s="170">
        <v>41646</v>
      </c>
    </row>
    <row r="558" spans="1:9">
      <c r="A558" s="159" t="s">
        <v>677</v>
      </c>
      <c r="B558" s="159" t="s">
        <v>678</v>
      </c>
      <c r="C558" s="160">
        <v>42005</v>
      </c>
      <c r="D558" s="161">
        <v>11658</v>
      </c>
      <c r="E558" s="162">
        <v>249</v>
      </c>
      <c r="F558" s="168">
        <v>141</v>
      </c>
      <c r="G558" s="162">
        <v>390</v>
      </c>
      <c r="H558" s="163" t="s">
        <v>130</v>
      </c>
      <c r="I558" s="171">
        <v>41279</v>
      </c>
    </row>
    <row r="559" spans="1:9">
      <c r="A559" s="154" t="s">
        <v>677</v>
      </c>
      <c r="B559" s="154" t="s">
        <v>679</v>
      </c>
      <c r="C559" s="155">
        <v>42005</v>
      </c>
      <c r="D559" s="156">
        <v>11658</v>
      </c>
      <c r="E559" s="157">
        <v>146</v>
      </c>
      <c r="F559" s="168">
        <v>105</v>
      </c>
      <c r="G559" s="157">
        <v>251</v>
      </c>
      <c r="H559" s="158" t="s">
        <v>130</v>
      </c>
      <c r="I559" s="170">
        <v>39816</v>
      </c>
    </row>
    <row r="560" spans="1:9" ht="35.25">
      <c r="A560" s="159" t="s">
        <v>677</v>
      </c>
      <c r="B560" s="159" t="s">
        <v>680</v>
      </c>
      <c r="C560" s="161">
        <v>42064</v>
      </c>
      <c r="D560" s="161">
        <v>42156</v>
      </c>
      <c r="E560" s="162">
        <v>215</v>
      </c>
      <c r="F560" s="168">
        <v>118</v>
      </c>
      <c r="G560" s="162">
        <v>333</v>
      </c>
      <c r="H560" s="163" t="s">
        <v>130</v>
      </c>
      <c r="I560" s="171">
        <v>39816</v>
      </c>
    </row>
    <row r="561" spans="1:9" ht="35.25">
      <c r="A561" s="154" t="s">
        <v>677</v>
      </c>
      <c r="B561" s="154" t="s">
        <v>680</v>
      </c>
      <c r="C561" s="156">
        <v>42522</v>
      </c>
      <c r="D561" s="156">
        <v>41699</v>
      </c>
      <c r="E561" s="157">
        <v>199</v>
      </c>
      <c r="F561" s="168">
        <v>117</v>
      </c>
      <c r="G561" s="157">
        <v>316</v>
      </c>
      <c r="H561" s="158" t="s">
        <v>130</v>
      </c>
      <c r="I561" s="170">
        <v>39816</v>
      </c>
    </row>
    <row r="562" spans="1:9">
      <c r="A562" s="159" t="s">
        <v>677</v>
      </c>
      <c r="B562" s="159" t="s">
        <v>131</v>
      </c>
      <c r="C562" s="160">
        <v>42005</v>
      </c>
      <c r="D562" s="161">
        <v>11658</v>
      </c>
      <c r="E562" s="162">
        <v>146</v>
      </c>
      <c r="F562" s="168">
        <v>105</v>
      </c>
      <c r="G562" s="162">
        <v>251</v>
      </c>
      <c r="H562" s="163" t="s">
        <v>130</v>
      </c>
      <c r="I562" s="171">
        <v>39816</v>
      </c>
    </row>
    <row r="563" spans="1:9">
      <c r="A563" s="154" t="s">
        <v>677</v>
      </c>
      <c r="B563" s="154" t="s">
        <v>681</v>
      </c>
      <c r="C563" s="155">
        <v>42005</v>
      </c>
      <c r="D563" s="156">
        <v>11658</v>
      </c>
      <c r="E563" s="157">
        <v>176</v>
      </c>
      <c r="F563" s="168">
        <v>125</v>
      </c>
      <c r="G563" s="157">
        <v>301</v>
      </c>
      <c r="H563" s="158" t="s">
        <v>130</v>
      </c>
      <c r="I563" s="170">
        <v>41279</v>
      </c>
    </row>
    <row r="564" spans="1:9">
      <c r="A564" s="159" t="s">
        <v>682</v>
      </c>
      <c r="B564" s="159" t="s">
        <v>683</v>
      </c>
      <c r="C564" s="160">
        <v>42005</v>
      </c>
      <c r="D564" s="161">
        <v>11658</v>
      </c>
      <c r="E564" s="162">
        <v>213</v>
      </c>
      <c r="F564" s="168">
        <v>93</v>
      </c>
      <c r="G564" s="162">
        <v>306</v>
      </c>
      <c r="H564" s="162" t="s">
        <v>133</v>
      </c>
      <c r="I564" s="171">
        <v>39817</v>
      </c>
    </row>
    <row r="565" spans="1:9">
      <c r="A565" s="154" t="s">
        <v>682</v>
      </c>
      <c r="B565" s="154" t="s">
        <v>684</v>
      </c>
      <c r="C565" s="155">
        <v>42005</v>
      </c>
      <c r="D565" s="156">
        <v>11658</v>
      </c>
      <c r="E565" s="157">
        <v>217</v>
      </c>
      <c r="F565" s="168">
        <v>99</v>
      </c>
      <c r="G565" s="157">
        <v>316</v>
      </c>
      <c r="H565" s="157" t="s">
        <v>133</v>
      </c>
      <c r="I565" s="170">
        <v>41641</v>
      </c>
    </row>
    <row r="566" spans="1:9">
      <c r="A566" s="159" t="s">
        <v>682</v>
      </c>
      <c r="B566" s="159" t="s">
        <v>685</v>
      </c>
      <c r="C566" s="160">
        <v>42005</v>
      </c>
      <c r="D566" s="161">
        <v>11658</v>
      </c>
      <c r="E566" s="162">
        <v>240</v>
      </c>
      <c r="F566" s="168">
        <v>133</v>
      </c>
      <c r="G566" s="162">
        <v>373</v>
      </c>
      <c r="H566" s="162" t="s">
        <v>133</v>
      </c>
      <c r="I566" s="171">
        <v>41283</v>
      </c>
    </row>
    <row r="567" spans="1:9">
      <c r="A567" s="154" t="s">
        <v>682</v>
      </c>
      <c r="B567" s="154" t="s">
        <v>131</v>
      </c>
      <c r="C567" s="155">
        <v>42005</v>
      </c>
      <c r="D567" s="156">
        <v>11658</v>
      </c>
      <c r="E567" s="157">
        <v>138</v>
      </c>
      <c r="F567" s="168">
        <v>98</v>
      </c>
      <c r="G567" s="157">
        <v>236</v>
      </c>
      <c r="H567" s="157" t="s">
        <v>133</v>
      </c>
      <c r="I567" s="170">
        <v>39817</v>
      </c>
    </row>
    <row r="568" spans="1:9">
      <c r="A568" s="159" t="s">
        <v>686</v>
      </c>
      <c r="B568" s="159" t="s">
        <v>687</v>
      </c>
      <c r="C568" s="161">
        <v>42370</v>
      </c>
      <c r="D568" s="161">
        <v>11110</v>
      </c>
      <c r="E568" s="162">
        <v>221</v>
      </c>
      <c r="F568" s="168">
        <v>112</v>
      </c>
      <c r="G568" s="162">
        <v>333</v>
      </c>
      <c r="H568" s="162" t="s">
        <v>133</v>
      </c>
      <c r="I568" s="171">
        <v>39453</v>
      </c>
    </row>
    <row r="569" spans="1:9">
      <c r="A569" s="154" t="s">
        <v>686</v>
      </c>
      <c r="B569" s="154" t="s">
        <v>687</v>
      </c>
      <c r="C569" s="155">
        <v>42011</v>
      </c>
      <c r="D569" s="156">
        <v>42005</v>
      </c>
      <c r="E569" s="157">
        <v>300</v>
      </c>
      <c r="F569" s="168">
        <v>120</v>
      </c>
      <c r="G569" s="157">
        <v>420</v>
      </c>
      <c r="H569" s="157" t="s">
        <v>133</v>
      </c>
      <c r="I569" s="170">
        <v>39453</v>
      </c>
    </row>
    <row r="570" spans="1:9">
      <c r="A570" s="159" t="s">
        <v>686</v>
      </c>
      <c r="B570" s="159" t="s">
        <v>688</v>
      </c>
      <c r="C570" s="161">
        <v>42370</v>
      </c>
      <c r="D570" s="161">
        <v>11110</v>
      </c>
      <c r="E570" s="162">
        <v>237</v>
      </c>
      <c r="F570" s="168">
        <v>86</v>
      </c>
      <c r="G570" s="162">
        <v>323</v>
      </c>
      <c r="H570" s="162" t="s">
        <v>133</v>
      </c>
      <c r="I570" s="171">
        <v>40911</v>
      </c>
    </row>
    <row r="571" spans="1:9">
      <c r="A571" s="154" t="s">
        <v>686</v>
      </c>
      <c r="B571" s="154" t="s">
        <v>688</v>
      </c>
      <c r="C571" s="155">
        <v>42011</v>
      </c>
      <c r="D571" s="156">
        <v>42005</v>
      </c>
      <c r="E571" s="157">
        <v>300</v>
      </c>
      <c r="F571" s="168">
        <v>93</v>
      </c>
      <c r="G571" s="157">
        <v>393</v>
      </c>
      <c r="H571" s="157" t="s">
        <v>133</v>
      </c>
      <c r="I571" s="170">
        <v>40911</v>
      </c>
    </row>
    <row r="572" spans="1:9" ht="24">
      <c r="A572" s="159" t="s">
        <v>686</v>
      </c>
      <c r="B572" s="159" t="s">
        <v>689</v>
      </c>
      <c r="C572" s="161">
        <v>42370</v>
      </c>
      <c r="D572" s="161">
        <v>11110</v>
      </c>
      <c r="E572" s="162">
        <v>250</v>
      </c>
      <c r="F572" s="168">
        <v>28</v>
      </c>
      <c r="G572" s="162">
        <v>278</v>
      </c>
      <c r="H572" s="162" t="s">
        <v>133</v>
      </c>
      <c r="I572" s="171">
        <v>39453</v>
      </c>
    </row>
    <row r="573" spans="1:9" ht="24">
      <c r="A573" s="154" t="s">
        <v>686</v>
      </c>
      <c r="B573" s="154" t="s">
        <v>689</v>
      </c>
      <c r="C573" s="155">
        <v>42011</v>
      </c>
      <c r="D573" s="156">
        <v>42005</v>
      </c>
      <c r="E573" s="157">
        <v>300</v>
      </c>
      <c r="F573" s="168">
        <v>33</v>
      </c>
      <c r="G573" s="157">
        <v>333</v>
      </c>
      <c r="H573" s="157" t="s">
        <v>133</v>
      </c>
      <c r="I573" s="170">
        <v>39453</v>
      </c>
    </row>
    <row r="574" spans="1:9">
      <c r="A574" s="159" t="s">
        <v>686</v>
      </c>
      <c r="B574" s="159" t="s">
        <v>690</v>
      </c>
      <c r="C574" s="160">
        <v>42005</v>
      </c>
      <c r="D574" s="161">
        <v>11658</v>
      </c>
      <c r="E574" s="162">
        <v>165</v>
      </c>
      <c r="F574" s="168">
        <v>106</v>
      </c>
      <c r="G574" s="162">
        <v>271</v>
      </c>
      <c r="H574" s="162" t="s">
        <v>133</v>
      </c>
      <c r="I574" s="171">
        <v>39453</v>
      </c>
    </row>
    <row r="575" spans="1:9" ht="24">
      <c r="A575" s="154" t="s">
        <v>686</v>
      </c>
      <c r="B575" s="154" t="s">
        <v>691</v>
      </c>
      <c r="C575" s="156">
        <v>42370</v>
      </c>
      <c r="D575" s="156">
        <v>11110</v>
      </c>
      <c r="E575" s="157">
        <v>220</v>
      </c>
      <c r="F575" s="168">
        <v>75</v>
      </c>
      <c r="G575" s="157">
        <v>295</v>
      </c>
      <c r="H575" s="157" t="s">
        <v>133</v>
      </c>
      <c r="I575" s="170">
        <v>39453</v>
      </c>
    </row>
    <row r="576" spans="1:9" ht="24">
      <c r="A576" s="159" t="s">
        <v>686</v>
      </c>
      <c r="B576" s="159" t="s">
        <v>691</v>
      </c>
      <c r="C576" s="160">
        <v>42011</v>
      </c>
      <c r="D576" s="161">
        <v>42005</v>
      </c>
      <c r="E576" s="162">
        <v>300</v>
      </c>
      <c r="F576" s="168">
        <v>83</v>
      </c>
      <c r="G576" s="162">
        <v>383</v>
      </c>
      <c r="H576" s="162" t="s">
        <v>133</v>
      </c>
      <c r="I576" s="171">
        <v>39453</v>
      </c>
    </row>
    <row r="577" spans="1:9">
      <c r="A577" s="154" t="s">
        <v>686</v>
      </c>
      <c r="B577" s="154" t="s">
        <v>692</v>
      </c>
      <c r="C577" s="155">
        <v>42005</v>
      </c>
      <c r="D577" s="156">
        <v>11658</v>
      </c>
      <c r="E577" s="157">
        <v>290</v>
      </c>
      <c r="F577" s="168">
        <v>120</v>
      </c>
      <c r="G577" s="157">
        <v>410</v>
      </c>
      <c r="H577" s="158" t="s">
        <v>130</v>
      </c>
      <c r="I577" s="170">
        <v>40545</v>
      </c>
    </row>
    <row r="578" spans="1:9">
      <c r="A578" s="159" t="s">
        <v>686</v>
      </c>
      <c r="B578" s="159" t="s">
        <v>693</v>
      </c>
      <c r="C578" s="160">
        <v>42005</v>
      </c>
      <c r="D578" s="161">
        <v>11658</v>
      </c>
      <c r="E578" s="162">
        <v>38</v>
      </c>
      <c r="F578" s="168">
        <v>20</v>
      </c>
      <c r="G578" s="162">
        <v>58</v>
      </c>
      <c r="H578" s="162" t="s">
        <v>133</v>
      </c>
      <c r="I578" s="171">
        <v>40911</v>
      </c>
    </row>
    <row r="579" spans="1:9">
      <c r="A579" s="154" t="s">
        <v>686</v>
      </c>
      <c r="B579" s="154" t="s">
        <v>131</v>
      </c>
      <c r="C579" s="155">
        <v>42005</v>
      </c>
      <c r="D579" s="156">
        <v>11658</v>
      </c>
      <c r="E579" s="157">
        <v>115</v>
      </c>
      <c r="F579" s="168">
        <v>79</v>
      </c>
      <c r="G579" s="157">
        <v>194</v>
      </c>
      <c r="H579" s="157" t="s">
        <v>133</v>
      </c>
      <c r="I579" s="170">
        <v>39453</v>
      </c>
    </row>
    <row r="580" spans="1:9">
      <c r="A580" s="159" t="s">
        <v>686</v>
      </c>
      <c r="B580" s="159" t="s">
        <v>694</v>
      </c>
      <c r="C580" s="160">
        <v>42005</v>
      </c>
      <c r="D580" s="161">
        <v>11658</v>
      </c>
      <c r="E580" s="162">
        <v>219</v>
      </c>
      <c r="F580" s="168">
        <v>103</v>
      </c>
      <c r="G580" s="162">
        <v>322</v>
      </c>
      <c r="H580" s="162" t="s">
        <v>133</v>
      </c>
      <c r="I580" s="171">
        <v>39453</v>
      </c>
    </row>
    <row r="581" spans="1:9" ht="24">
      <c r="A581" s="154" t="s">
        <v>695</v>
      </c>
      <c r="B581" s="154" t="s">
        <v>696</v>
      </c>
      <c r="C581" s="155">
        <v>42005</v>
      </c>
      <c r="D581" s="156">
        <v>11658</v>
      </c>
      <c r="E581" s="157">
        <v>76</v>
      </c>
      <c r="F581" s="168">
        <v>64</v>
      </c>
      <c r="G581" s="157">
        <v>140</v>
      </c>
      <c r="H581" s="157" t="s">
        <v>133</v>
      </c>
      <c r="I581" s="170">
        <v>40186</v>
      </c>
    </row>
    <row r="582" spans="1:9">
      <c r="A582" s="159" t="s">
        <v>695</v>
      </c>
      <c r="B582" s="159" t="s">
        <v>131</v>
      </c>
      <c r="C582" s="160">
        <v>42005</v>
      </c>
      <c r="D582" s="161">
        <v>11658</v>
      </c>
      <c r="E582" s="162">
        <v>76</v>
      </c>
      <c r="F582" s="168">
        <v>46</v>
      </c>
      <c r="G582" s="162">
        <v>122</v>
      </c>
      <c r="H582" s="162" t="s">
        <v>133</v>
      </c>
      <c r="I582" s="171">
        <v>42007</v>
      </c>
    </row>
    <row r="583" spans="1:9">
      <c r="A583" s="154" t="s">
        <v>695</v>
      </c>
      <c r="B583" s="154" t="s">
        <v>697</v>
      </c>
      <c r="C583" s="155">
        <v>42005</v>
      </c>
      <c r="D583" s="156">
        <v>11658</v>
      </c>
      <c r="E583" s="157">
        <v>76</v>
      </c>
      <c r="F583" s="168">
        <v>46</v>
      </c>
      <c r="G583" s="157">
        <v>122</v>
      </c>
      <c r="H583" s="157" t="s">
        <v>133</v>
      </c>
      <c r="I583" s="170">
        <v>42007</v>
      </c>
    </row>
    <row r="584" spans="1:9">
      <c r="A584" s="159" t="s">
        <v>698</v>
      </c>
      <c r="B584" s="159" t="s">
        <v>699</v>
      </c>
      <c r="C584" s="160">
        <v>42005</v>
      </c>
      <c r="D584" s="161">
        <v>11658</v>
      </c>
      <c r="E584" s="162">
        <v>233</v>
      </c>
      <c r="F584" s="168">
        <v>147</v>
      </c>
      <c r="G584" s="162">
        <v>380</v>
      </c>
      <c r="H584" s="162" t="s">
        <v>133</v>
      </c>
      <c r="I584" s="171">
        <v>41651</v>
      </c>
    </row>
    <row r="585" spans="1:9">
      <c r="A585" s="154" t="s">
        <v>698</v>
      </c>
      <c r="B585" s="154" t="s">
        <v>700</v>
      </c>
      <c r="C585" s="155">
        <v>42005</v>
      </c>
      <c r="D585" s="156">
        <v>11658</v>
      </c>
      <c r="E585" s="157">
        <v>127</v>
      </c>
      <c r="F585" s="168">
        <v>73</v>
      </c>
      <c r="G585" s="157">
        <v>200</v>
      </c>
      <c r="H585" s="157" t="s">
        <v>133</v>
      </c>
      <c r="I585" s="170">
        <v>41651</v>
      </c>
    </row>
    <row r="586" spans="1:9">
      <c r="A586" s="159" t="s">
        <v>698</v>
      </c>
      <c r="B586" s="159" t="s">
        <v>701</v>
      </c>
      <c r="C586" s="160">
        <v>42005</v>
      </c>
      <c r="D586" s="161">
        <v>11658</v>
      </c>
      <c r="E586" s="162">
        <v>225</v>
      </c>
      <c r="F586" s="168">
        <v>108</v>
      </c>
      <c r="G586" s="162">
        <v>333</v>
      </c>
      <c r="H586" s="162" t="s">
        <v>133</v>
      </c>
      <c r="I586" s="171">
        <v>41651</v>
      </c>
    </row>
    <row r="587" spans="1:9">
      <c r="A587" s="154" t="s">
        <v>698</v>
      </c>
      <c r="B587" s="154" t="s">
        <v>702</v>
      </c>
      <c r="C587" s="155">
        <v>42005</v>
      </c>
      <c r="D587" s="156">
        <v>11658</v>
      </c>
      <c r="E587" s="157">
        <v>91</v>
      </c>
      <c r="F587" s="168">
        <v>71</v>
      </c>
      <c r="G587" s="157">
        <v>162</v>
      </c>
      <c r="H587" s="157" t="s">
        <v>133</v>
      </c>
      <c r="I587" s="170">
        <v>41651</v>
      </c>
    </row>
    <row r="588" spans="1:9">
      <c r="A588" s="159" t="s">
        <v>698</v>
      </c>
      <c r="B588" s="159" t="s">
        <v>703</v>
      </c>
      <c r="C588" s="160">
        <v>42005</v>
      </c>
      <c r="D588" s="161">
        <v>11658</v>
      </c>
      <c r="E588" s="162">
        <v>75</v>
      </c>
      <c r="F588" s="168">
        <v>56</v>
      </c>
      <c r="G588" s="162">
        <v>131</v>
      </c>
      <c r="H588" s="162" t="s">
        <v>133</v>
      </c>
      <c r="I588" s="171">
        <v>41651</v>
      </c>
    </row>
    <row r="589" spans="1:9">
      <c r="A589" s="154" t="s">
        <v>698</v>
      </c>
      <c r="B589" s="154" t="s">
        <v>704</v>
      </c>
      <c r="C589" s="155">
        <v>42005</v>
      </c>
      <c r="D589" s="156">
        <v>11658</v>
      </c>
      <c r="E589" s="157">
        <v>159</v>
      </c>
      <c r="F589" s="168">
        <v>76</v>
      </c>
      <c r="G589" s="157">
        <v>235</v>
      </c>
      <c r="H589" s="157" t="s">
        <v>133</v>
      </c>
      <c r="I589" s="170">
        <v>41651</v>
      </c>
    </row>
    <row r="590" spans="1:9">
      <c r="A590" s="159" t="s">
        <v>698</v>
      </c>
      <c r="B590" s="159" t="s">
        <v>705</v>
      </c>
      <c r="C590" s="160">
        <v>42005</v>
      </c>
      <c r="D590" s="161">
        <v>11658</v>
      </c>
      <c r="E590" s="162">
        <v>90</v>
      </c>
      <c r="F590" s="168">
        <v>62</v>
      </c>
      <c r="G590" s="162">
        <v>152</v>
      </c>
      <c r="H590" s="162" t="s">
        <v>133</v>
      </c>
      <c r="I590" s="171">
        <v>41651</v>
      </c>
    </row>
    <row r="591" spans="1:9">
      <c r="A591" s="154" t="s">
        <v>698</v>
      </c>
      <c r="B591" s="154" t="s">
        <v>706</v>
      </c>
      <c r="C591" s="155">
        <v>42005</v>
      </c>
      <c r="D591" s="156">
        <v>11658</v>
      </c>
      <c r="E591" s="157">
        <v>164</v>
      </c>
      <c r="F591" s="168">
        <v>99</v>
      </c>
      <c r="G591" s="157">
        <v>263</v>
      </c>
      <c r="H591" s="157" t="s">
        <v>133</v>
      </c>
      <c r="I591" s="170">
        <v>41651</v>
      </c>
    </row>
    <row r="592" spans="1:9">
      <c r="A592" s="159" t="s">
        <v>698</v>
      </c>
      <c r="B592" s="159" t="s">
        <v>707</v>
      </c>
      <c r="C592" s="160">
        <v>42005</v>
      </c>
      <c r="D592" s="161">
        <v>11658</v>
      </c>
      <c r="E592" s="162">
        <v>70</v>
      </c>
      <c r="F592" s="168">
        <v>71</v>
      </c>
      <c r="G592" s="162">
        <v>141</v>
      </c>
      <c r="H592" s="162" t="s">
        <v>133</v>
      </c>
      <c r="I592" s="171">
        <v>41651</v>
      </c>
    </row>
    <row r="593" spans="1:9">
      <c r="A593" s="154" t="s">
        <v>698</v>
      </c>
      <c r="B593" s="154" t="s">
        <v>708</v>
      </c>
      <c r="C593" s="155">
        <v>42005</v>
      </c>
      <c r="D593" s="156">
        <v>11658</v>
      </c>
      <c r="E593" s="157">
        <v>112</v>
      </c>
      <c r="F593" s="168">
        <v>80</v>
      </c>
      <c r="G593" s="157">
        <v>192</v>
      </c>
      <c r="H593" s="157" t="s">
        <v>133</v>
      </c>
      <c r="I593" s="170">
        <v>41651</v>
      </c>
    </row>
    <row r="594" spans="1:9">
      <c r="A594" s="159" t="s">
        <v>698</v>
      </c>
      <c r="B594" s="159" t="s">
        <v>709</v>
      </c>
      <c r="C594" s="160">
        <v>42005</v>
      </c>
      <c r="D594" s="161">
        <v>11658</v>
      </c>
      <c r="E594" s="162">
        <v>162</v>
      </c>
      <c r="F594" s="168">
        <v>142</v>
      </c>
      <c r="G594" s="162">
        <v>304</v>
      </c>
      <c r="H594" s="162" t="s">
        <v>133</v>
      </c>
      <c r="I594" s="171">
        <v>42008</v>
      </c>
    </row>
    <row r="595" spans="1:9">
      <c r="A595" s="154" t="s">
        <v>698</v>
      </c>
      <c r="B595" s="154" t="s">
        <v>710</v>
      </c>
      <c r="C595" s="155">
        <v>42005</v>
      </c>
      <c r="D595" s="156">
        <v>11658</v>
      </c>
      <c r="E595" s="157">
        <v>145</v>
      </c>
      <c r="F595" s="168">
        <v>98</v>
      </c>
      <c r="G595" s="157">
        <v>243</v>
      </c>
      <c r="H595" s="157" t="s">
        <v>133</v>
      </c>
      <c r="I595" s="170">
        <v>41651</v>
      </c>
    </row>
    <row r="596" spans="1:9">
      <c r="A596" s="159" t="s">
        <v>698</v>
      </c>
      <c r="B596" s="159" t="s">
        <v>711</v>
      </c>
      <c r="C596" s="160">
        <v>42005</v>
      </c>
      <c r="D596" s="161">
        <v>11658</v>
      </c>
      <c r="E596" s="162">
        <v>66</v>
      </c>
      <c r="F596" s="168">
        <v>79</v>
      </c>
      <c r="G596" s="162">
        <v>145</v>
      </c>
      <c r="H596" s="162" t="s">
        <v>133</v>
      </c>
      <c r="I596" s="171">
        <v>41651</v>
      </c>
    </row>
    <row r="597" spans="1:9">
      <c r="A597" s="154" t="s">
        <v>698</v>
      </c>
      <c r="B597" s="154" t="s">
        <v>131</v>
      </c>
      <c r="C597" s="155">
        <v>42005</v>
      </c>
      <c r="D597" s="156">
        <v>11658</v>
      </c>
      <c r="E597" s="157">
        <v>80</v>
      </c>
      <c r="F597" s="168">
        <v>53</v>
      </c>
      <c r="G597" s="157">
        <v>133</v>
      </c>
      <c r="H597" s="157" t="s">
        <v>133</v>
      </c>
      <c r="I597" s="170">
        <v>41651</v>
      </c>
    </row>
    <row r="598" spans="1:9" ht="24">
      <c r="A598" s="159" t="s">
        <v>698</v>
      </c>
      <c r="B598" s="159" t="s">
        <v>712</v>
      </c>
      <c r="C598" s="160">
        <v>42005</v>
      </c>
      <c r="D598" s="161">
        <v>11658</v>
      </c>
      <c r="E598" s="162">
        <v>213</v>
      </c>
      <c r="F598" s="168">
        <v>91</v>
      </c>
      <c r="G598" s="162">
        <v>304</v>
      </c>
      <c r="H598" s="163" t="s">
        <v>130</v>
      </c>
      <c r="I598" s="171">
        <v>41651</v>
      </c>
    </row>
    <row r="599" spans="1:9">
      <c r="A599" s="154" t="s">
        <v>698</v>
      </c>
      <c r="B599" s="154" t="s">
        <v>713</v>
      </c>
      <c r="C599" s="155">
        <v>42005</v>
      </c>
      <c r="D599" s="156">
        <v>11658</v>
      </c>
      <c r="E599" s="157">
        <v>85</v>
      </c>
      <c r="F599" s="168">
        <v>66</v>
      </c>
      <c r="G599" s="157">
        <v>151</v>
      </c>
      <c r="H599" s="157" t="s">
        <v>133</v>
      </c>
      <c r="I599" s="170">
        <v>41651</v>
      </c>
    </row>
    <row r="600" spans="1:9">
      <c r="A600" s="159" t="s">
        <v>698</v>
      </c>
      <c r="B600" s="159" t="s">
        <v>714</v>
      </c>
      <c r="C600" s="160">
        <v>42005</v>
      </c>
      <c r="D600" s="161">
        <v>11658</v>
      </c>
      <c r="E600" s="162">
        <v>230</v>
      </c>
      <c r="F600" s="168">
        <v>144</v>
      </c>
      <c r="G600" s="162">
        <v>374</v>
      </c>
      <c r="H600" s="163" t="s">
        <v>130</v>
      </c>
      <c r="I600" s="171">
        <v>41651</v>
      </c>
    </row>
    <row r="601" spans="1:9">
      <c r="A601" s="154" t="s">
        <v>698</v>
      </c>
      <c r="B601" s="154" t="s">
        <v>715</v>
      </c>
      <c r="C601" s="155">
        <v>42005</v>
      </c>
      <c r="D601" s="156">
        <v>11658</v>
      </c>
      <c r="E601" s="157">
        <v>121</v>
      </c>
      <c r="F601" s="168">
        <v>90</v>
      </c>
      <c r="G601" s="157">
        <v>211</v>
      </c>
      <c r="H601" s="157" t="s">
        <v>133</v>
      </c>
      <c r="I601" s="170">
        <v>41651</v>
      </c>
    </row>
    <row r="602" spans="1:9">
      <c r="A602" s="159" t="s">
        <v>698</v>
      </c>
      <c r="B602" s="159" t="s">
        <v>716</v>
      </c>
      <c r="C602" s="160">
        <v>42005</v>
      </c>
      <c r="D602" s="161">
        <v>11658</v>
      </c>
      <c r="E602" s="162">
        <v>131</v>
      </c>
      <c r="F602" s="168">
        <v>132</v>
      </c>
      <c r="G602" s="162">
        <v>263</v>
      </c>
      <c r="H602" s="162" t="s">
        <v>133</v>
      </c>
      <c r="I602" s="171">
        <v>42008</v>
      </c>
    </row>
    <row r="603" spans="1:9">
      <c r="A603" s="154" t="s">
        <v>698</v>
      </c>
      <c r="B603" s="154" t="s">
        <v>717</v>
      </c>
      <c r="C603" s="155">
        <v>42005</v>
      </c>
      <c r="D603" s="156">
        <v>11658</v>
      </c>
      <c r="E603" s="157">
        <v>123</v>
      </c>
      <c r="F603" s="168">
        <v>81</v>
      </c>
      <c r="G603" s="157">
        <v>204</v>
      </c>
      <c r="H603" s="157" t="s">
        <v>133</v>
      </c>
      <c r="I603" s="170">
        <v>41651</v>
      </c>
    </row>
    <row r="604" spans="1:9">
      <c r="A604" s="159" t="s">
        <v>698</v>
      </c>
      <c r="B604" s="159" t="s">
        <v>718</v>
      </c>
      <c r="C604" s="160">
        <v>42005</v>
      </c>
      <c r="D604" s="161">
        <v>11658</v>
      </c>
      <c r="E604" s="162">
        <v>80</v>
      </c>
      <c r="F604" s="168">
        <v>53</v>
      </c>
      <c r="G604" s="162">
        <v>133</v>
      </c>
      <c r="H604" s="162" t="s">
        <v>133</v>
      </c>
      <c r="I604" s="171">
        <v>41651</v>
      </c>
    </row>
    <row r="605" spans="1:9">
      <c r="A605" s="154" t="s">
        <v>698</v>
      </c>
      <c r="B605" s="154" t="s">
        <v>719</v>
      </c>
      <c r="C605" s="155">
        <v>42005</v>
      </c>
      <c r="D605" s="156">
        <v>11658</v>
      </c>
      <c r="E605" s="157">
        <v>195</v>
      </c>
      <c r="F605" s="168">
        <v>104</v>
      </c>
      <c r="G605" s="157">
        <v>299</v>
      </c>
      <c r="H605" s="157" t="s">
        <v>133</v>
      </c>
      <c r="I605" s="170">
        <v>41651</v>
      </c>
    </row>
    <row r="606" spans="1:9">
      <c r="A606" s="159" t="s">
        <v>720</v>
      </c>
      <c r="B606" s="159" t="s">
        <v>131</v>
      </c>
      <c r="C606" s="160">
        <v>42005</v>
      </c>
      <c r="D606" s="161">
        <v>11658</v>
      </c>
      <c r="E606" s="162">
        <v>56</v>
      </c>
      <c r="F606" s="168">
        <v>46</v>
      </c>
      <c r="G606" s="162">
        <v>102</v>
      </c>
      <c r="H606" s="163" t="s">
        <v>130</v>
      </c>
      <c r="I606" s="171">
        <v>39454</v>
      </c>
    </row>
    <row r="607" spans="1:9">
      <c r="A607" s="154" t="s">
        <v>720</v>
      </c>
      <c r="B607" s="154" t="s">
        <v>721</v>
      </c>
      <c r="C607" s="155">
        <v>42005</v>
      </c>
      <c r="D607" s="156">
        <v>11658</v>
      </c>
      <c r="E607" s="157">
        <v>96</v>
      </c>
      <c r="F607" s="168">
        <v>63</v>
      </c>
      <c r="G607" s="157">
        <v>159</v>
      </c>
      <c r="H607" s="158" t="s">
        <v>130</v>
      </c>
      <c r="I607" s="170">
        <v>42008</v>
      </c>
    </row>
    <row r="608" spans="1:9">
      <c r="A608" s="159" t="s">
        <v>722</v>
      </c>
      <c r="B608" s="159" t="s">
        <v>723</v>
      </c>
      <c r="C608" s="160">
        <v>42005</v>
      </c>
      <c r="D608" s="161">
        <v>11658</v>
      </c>
      <c r="E608" s="162">
        <v>327</v>
      </c>
      <c r="F608" s="168">
        <v>105</v>
      </c>
      <c r="G608" s="162">
        <v>432</v>
      </c>
      <c r="H608" s="162" t="s">
        <v>133</v>
      </c>
      <c r="I608" s="171">
        <v>42008</v>
      </c>
    </row>
    <row r="609" spans="1:9">
      <c r="A609" s="154" t="s">
        <v>722</v>
      </c>
      <c r="B609" s="154" t="s">
        <v>131</v>
      </c>
      <c r="C609" s="155">
        <v>42005</v>
      </c>
      <c r="D609" s="156">
        <v>11658</v>
      </c>
      <c r="E609" s="157">
        <v>327</v>
      </c>
      <c r="F609" s="168">
        <v>105</v>
      </c>
      <c r="G609" s="157">
        <v>432</v>
      </c>
      <c r="H609" s="157" t="s">
        <v>133</v>
      </c>
      <c r="I609" s="170">
        <v>42008</v>
      </c>
    </row>
    <row r="610" spans="1:9">
      <c r="A610" s="159" t="s">
        <v>724</v>
      </c>
      <c r="B610" s="159" t="s">
        <v>725</v>
      </c>
      <c r="C610" s="160">
        <v>42005</v>
      </c>
      <c r="D610" s="161">
        <v>11658</v>
      </c>
      <c r="E610" s="162">
        <v>224</v>
      </c>
      <c r="F610" s="168">
        <v>87</v>
      </c>
      <c r="G610" s="162">
        <v>311</v>
      </c>
      <c r="H610" s="162" t="s">
        <v>133</v>
      </c>
      <c r="I610" s="171">
        <v>40912</v>
      </c>
    </row>
    <row r="611" spans="1:9" ht="24">
      <c r="A611" s="154" t="s">
        <v>724</v>
      </c>
      <c r="B611" s="154" t="s">
        <v>726</v>
      </c>
      <c r="C611" s="155">
        <v>42005</v>
      </c>
      <c r="D611" s="156">
        <v>11658</v>
      </c>
      <c r="E611" s="157">
        <v>130</v>
      </c>
      <c r="F611" s="168">
        <v>62</v>
      </c>
      <c r="G611" s="157">
        <v>192</v>
      </c>
      <c r="H611" s="157" t="s">
        <v>133</v>
      </c>
      <c r="I611" s="170">
        <v>40912</v>
      </c>
    </row>
    <row r="612" spans="1:9">
      <c r="A612" s="159" t="s">
        <v>724</v>
      </c>
      <c r="B612" s="159" t="s">
        <v>131</v>
      </c>
      <c r="C612" s="160">
        <v>42005</v>
      </c>
      <c r="D612" s="161">
        <v>11658</v>
      </c>
      <c r="E612" s="162">
        <v>75</v>
      </c>
      <c r="F612" s="168">
        <v>53</v>
      </c>
      <c r="G612" s="162">
        <v>128</v>
      </c>
      <c r="H612" s="162" t="s">
        <v>133</v>
      </c>
      <c r="I612" s="171">
        <v>40912</v>
      </c>
    </row>
    <row r="613" spans="1:9" ht="24">
      <c r="A613" s="154" t="s">
        <v>727</v>
      </c>
      <c r="B613" s="154" t="s">
        <v>728</v>
      </c>
      <c r="C613" s="155">
        <v>42005</v>
      </c>
      <c r="D613" s="156">
        <v>11658</v>
      </c>
      <c r="E613" s="157">
        <v>184</v>
      </c>
      <c r="F613" s="168">
        <v>89</v>
      </c>
      <c r="G613" s="157">
        <v>273</v>
      </c>
      <c r="H613" s="157" t="s">
        <v>133</v>
      </c>
      <c r="I613" s="170">
        <v>40915</v>
      </c>
    </row>
    <row r="614" spans="1:9">
      <c r="A614" s="159" t="s">
        <v>727</v>
      </c>
      <c r="B614" s="159" t="s">
        <v>131</v>
      </c>
      <c r="C614" s="160">
        <v>42005</v>
      </c>
      <c r="D614" s="161">
        <v>11658</v>
      </c>
      <c r="E614" s="162">
        <v>110</v>
      </c>
      <c r="F614" s="168">
        <v>81</v>
      </c>
      <c r="G614" s="162">
        <v>191</v>
      </c>
      <c r="H614" s="162" t="s">
        <v>133</v>
      </c>
      <c r="I614" s="171">
        <v>40915</v>
      </c>
    </row>
    <row r="615" spans="1:9">
      <c r="A615" s="154" t="s">
        <v>727</v>
      </c>
      <c r="B615" s="154" t="s">
        <v>729</v>
      </c>
      <c r="C615" s="155">
        <v>42005</v>
      </c>
      <c r="D615" s="156">
        <v>11658</v>
      </c>
      <c r="E615" s="157">
        <v>120</v>
      </c>
      <c r="F615" s="168">
        <v>92</v>
      </c>
      <c r="G615" s="157">
        <v>212</v>
      </c>
      <c r="H615" s="157" t="s">
        <v>133</v>
      </c>
      <c r="I615" s="170">
        <v>40915</v>
      </c>
    </row>
    <row r="616" spans="1:9">
      <c r="A616" s="159" t="s">
        <v>730</v>
      </c>
      <c r="B616" s="159" t="s">
        <v>131</v>
      </c>
      <c r="C616" s="160">
        <v>42005</v>
      </c>
      <c r="D616" s="161">
        <v>11658</v>
      </c>
      <c r="E616" s="162">
        <v>129</v>
      </c>
      <c r="F616" s="168">
        <v>129</v>
      </c>
      <c r="G616" s="162">
        <v>258</v>
      </c>
      <c r="H616" s="162" t="s">
        <v>133</v>
      </c>
      <c r="I616" s="171">
        <v>40546</v>
      </c>
    </row>
    <row r="617" spans="1:9">
      <c r="A617" s="154" t="s">
        <v>730</v>
      </c>
      <c r="B617" s="154" t="s">
        <v>731</v>
      </c>
      <c r="C617" s="155">
        <v>42005</v>
      </c>
      <c r="D617" s="156">
        <v>11658</v>
      </c>
      <c r="E617" s="157">
        <v>129</v>
      </c>
      <c r="F617" s="168">
        <v>129</v>
      </c>
      <c r="G617" s="157">
        <v>258</v>
      </c>
      <c r="H617" s="157" t="s">
        <v>133</v>
      </c>
      <c r="I617" s="170">
        <v>40546</v>
      </c>
    </row>
    <row r="618" spans="1:9">
      <c r="A618" s="159" t="s">
        <v>732</v>
      </c>
      <c r="B618" s="159" t="s">
        <v>733</v>
      </c>
      <c r="C618" s="160">
        <v>42005</v>
      </c>
      <c r="D618" s="161">
        <v>11658</v>
      </c>
      <c r="E618" s="162">
        <v>135</v>
      </c>
      <c r="F618" s="168">
        <v>75</v>
      </c>
      <c r="G618" s="162">
        <v>210</v>
      </c>
      <c r="H618" s="163" t="s">
        <v>130</v>
      </c>
      <c r="I618" s="171">
        <v>41277</v>
      </c>
    </row>
    <row r="619" spans="1:9">
      <c r="A619" s="154" t="s">
        <v>732</v>
      </c>
      <c r="B619" s="154" t="s">
        <v>131</v>
      </c>
      <c r="C619" s="155">
        <v>42005</v>
      </c>
      <c r="D619" s="156">
        <v>11658</v>
      </c>
      <c r="E619" s="157">
        <v>135</v>
      </c>
      <c r="F619" s="168">
        <v>75</v>
      </c>
      <c r="G619" s="157">
        <v>210</v>
      </c>
      <c r="H619" s="158" t="s">
        <v>130</v>
      </c>
      <c r="I619" s="170">
        <v>41277</v>
      </c>
    </row>
    <row r="620" spans="1:9">
      <c r="A620" s="159" t="s">
        <v>734</v>
      </c>
      <c r="B620" s="159" t="s">
        <v>735</v>
      </c>
      <c r="C620" s="160">
        <v>42005</v>
      </c>
      <c r="D620" s="161">
        <v>11658</v>
      </c>
      <c r="E620" s="162">
        <v>109</v>
      </c>
      <c r="F620" s="168">
        <v>38</v>
      </c>
      <c r="G620" s="162">
        <v>147</v>
      </c>
      <c r="H620" s="162" t="s">
        <v>133</v>
      </c>
      <c r="I620" s="171">
        <v>42008</v>
      </c>
    </row>
    <row r="621" spans="1:9">
      <c r="A621" s="154" t="s">
        <v>734</v>
      </c>
      <c r="B621" s="154" t="s">
        <v>131</v>
      </c>
      <c r="C621" s="155">
        <v>42005</v>
      </c>
      <c r="D621" s="156">
        <v>11658</v>
      </c>
      <c r="E621" s="157">
        <v>108</v>
      </c>
      <c r="F621" s="168">
        <v>86</v>
      </c>
      <c r="G621" s="157">
        <v>194</v>
      </c>
      <c r="H621" s="157" t="s">
        <v>133</v>
      </c>
      <c r="I621" s="170">
        <v>40915</v>
      </c>
    </row>
    <row r="622" spans="1:9">
      <c r="A622" s="159" t="s">
        <v>736</v>
      </c>
      <c r="B622" s="159" t="s">
        <v>737</v>
      </c>
      <c r="C622" s="160">
        <v>42005</v>
      </c>
      <c r="D622" s="161">
        <v>11658</v>
      </c>
      <c r="E622" s="162">
        <v>200</v>
      </c>
      <c r="F622" s="168">
        <v>95</v>
      </c>
      <c r="G622" s="162">
        <v>295</v>
      </c>
      <c r="H622" s="163" t="s">
        <v>130</v>
      </c>
      <c r="I622" s="171">
        <v>41275</v>
      </c>
    </row>
    <row r="623" spans="1:9">
      <c r="A623" s="154" t="s">
        <v>736</v>
      </c>
      <c r="B623" s="154" t="s">
        <v>131</v>
      </c>
      <c r="C623" s="155">
        <v>42005</v>
      </c>
      <c r="D623" s="156">
        <v>11658</v>
      </c>
      <c r="E623" s="157">
        <v>70</v>
      </c>
      <c r="F623" s="168">
        <v>46</v>
      </c>
      <c r="G623" s="157">
        <v>116</v>
      </c>
      <c r="H623" s="158" t="s">
        <v>130</v>
      </c>
      <c r="I623" s="170">
        <v>38723</v>
      </c>
    </row>
    <row r="624" spans="1:9">
      <c r="A624" s="159" t="s">
        <v>738</v>
      </c>
      <c r="B624" s="159" t="s">
        <v>739</v>
      </c>
      <c r="C624" s="160">
        <v>42005</v>
      </c>
      <c r="D624" s="161">
        <v>11658</v>
      </c>
      <c r="E624" s="162">
        <v>117</v>
      </c>
      <c r="F624" s="168">
        <v>79</v>
      </c>
      <c r="G624" s="162">
        <v>196</v>
      </c>
      <c r="H624" s="163" t="s">
        <v>130</v>
      </c>
      <c r="I624" s="171">
        <v>33978</v>
      </c>
    </row>
    <row r="625" spans="1:9">
      <c r="A625" s="154" t="s">
        <v>738</v>
      </c>
      <c r="B625" s="154" t="s">
        <v>740</v>
      </c>
      <c r="C625" s="155">
        <v>42005</v>
      </c>
      <c r="D625" s="156">
        <v>11658</v>
      </c>
      <c r="E625" s="157">
        <v>117</v>
      </c>
      <c r="F625" s="168">
        <v>79</v>
      </c>
      <c r="G625" s="157">
        <v>196</v>
      </c>
      <c r="H625" s="158" t="s">
        <v>130</v>
      </c>
      <c r="I625" s="170">
        <v>33978</v>
      </c>
    </row>
    <row r="626" spans="1:9">
      <c r="A626" s="159" t="s">
        <v>738</v>
      </c>
      <c r="B626" s="159" t="s">
        <v>131</v>
      </c>
      <c r="C626" s="160">
        <v>42005</v>
      </c>
      <c r="D626" s="161">
        <v>11658</v>
      </c>
      <c r="E626" s="162">
        <v>81</v>
      </c>
      <c r="F626" s="168">
        <v>79</v>
      </c>
      <c r="G626" s="162">
        <v>160</v>
      </c>
      <c r="H626" s="163" t="s">
        <v>130</v>
      </c>
      <c r="I626" s="171">
        <v>33978</v>
      </c>
    </row>
    <row r="627" spans="1:9">
      <c r="A627" s="154" t="s">
        <v>738</v>
      </c>
      <c r="B627" s="154" t="s">
        <v>741</v>
      </c>
      <c r="C627" s="155">
        <v>42005</v>
      </c>
      <c r="D627" s="156">
        <v>11658</v>
      </c>
      <c r="E627" s="157">
        <v>117</v>
      </c>
      <c r="F627" s="168">
        <v>79</v>
      </c>
      <c r="G627" s="157">
        <v>196</v>
      </c>
      <c r="H627" s="158" t="s">
        <v>130</v>
      </c>
      <c r="I627" s="170">
        <v>33978</v>
      </c>
    </row>
    <row r="628" spans="1:9">
      <c r="A628" s="159" t="s">
        <v>738</v>
      </c>
      <c r="B628" s="159" t="s">
        <v>742</v>
      </c>
      <c r="C628" s="160">
        <v>42005</v>
      </c>
      <c r="D628" s="161">
        <v>11658</v>
      </c>
      <c r="E628" s="162">
        <v>0</v>
      </c>
      <c r="F628" s="168">
        <v>21</v>
      </c>
      <c r="G628" s="162">
        <v>21</v>
      </c>
      <c r="H628" s="163" t="s">
        <v>130</v>
      </c>
      <c r="I628" s="171">
        <v>41284</v>
      </c>
    </row>
    <row r="629" spans="1:9" ht="24">
      <c r="A629" s="154" t="s">
        <v>743</v>
      </c>
      <c r="B629" s="154" t="s">
        <v>744</v>
      </c>
      <c r="C629" s="155">
        <v>42005</v>
      </c>
      <c r="D629" s="156">
        <v>11658</v>
      </c>
      <c r="E629" s="157">
        <v>240</v>
      </c>
      <c r="F629" s="168">
        <v>160</v>
      </c>
      <c r="G629" s="157">
        <v>400</v>
      </c>
      <c r="H629" s="157" t="s">
        <v>133</v>
      </c>
      <c r="I629" s="170">
        <v>42008</v>
      </c>
    </row>
    <row r="630" spans="1:9">
      <c r="A630" s="159" t="s">
        <v>745</v>
      </c>
      <c r="B630" s="159" t="s">
        <v>131</v>
      </c>
      <c r="C630" s="160">
        <v>42005</v>
      </c>
      <c r="D630" s="161">
        <v>11658</v>
      </c>
      <c r="E630" s="162">
        <v>130</v>
      </c>
      <c r="F630" s="168">
        <v>92</v>
      </c>
      <c r="G630" s="162">
        <v>222</v>
      </c>
      <c r="H630" s="162" t="s">
        <v>133</v>
      </c>
      <c r="I630" s="171">
        <v>41641</v>
      </c>
    </row>
    <row r="631" spans="1:9">
      <c r="A631" s="154" t="s">
        <v>745</v>
      </c>
      <c r="B631" s="154" t="s">
        <v>746</v>
      </c>
      <c r="C631" s="155">
        <v>42010</v>
      </c>
      <c r="D631" s="156">
        <v>11202</v>
      </c>
      <c r="E631" s="157">
        <v>200</v>
      </c>
      <c r="F631" s="168">
        <v>111</v>
      </c>
      <c r="G631" s="157">
        <v>311</v>
      </c>
      <c r="H631" s="157" t="s">
        <v>133</v>
      </c>
      <c r="I631" s="170">
        <v>42005</v>
      </c>
    </row>
    <row r="632" spans="1:9">
      <c r="A632" s="159" t="s">
        <v>745</v>
      </c>
      <c r="B632" s="159" t="s">
        <v>746</v>
      </c>
      <c r="C632" s="160">
        <v>42014</v>
      </c>
      <c r="D632" s="161">
        <v>11444</v>
      </c>
      <c r="E632" s="162">
        <v>160</v>
      </c>
      <c r="F632" s="168">
        <v>107</v>
      </c>
      <c r="G632" s="162">
        <v>267</v>
      </c>
      <c r="H632" s="162" t="s">
        <v>133</v>
      </c>
      <c r="I632" s="171">
        <v>42005</v>
      </c>
    </row>
    <row r="633" spans="1:9">
      <c r="A633" s="154" t="s">
        <v>745</v>
      </c>
      <c r="B633" s="154" t="s">
        <v>747</v>
      </c>
      <c r="C633" s="155">
        <v>42005</v>
      </c>
      <c r="D633" s="156">
        <v>11658</v>
      </c>
      <c r="E633" s="157">
        <v>200</v>
      </c>
      <c r="F633" s="168">
        <v>125</v>
      </c>
      <c r="G633" s="157">
        <v>325</v>
      </c>
      <c r="H633" s="157" t="s">
        <v>133</v>
      </c>
      <c r="I633" s="170">
        <v>42007</v>
      </c>
    </row>
    <row r="634" spans="1:9">
      <c r="A634" s="159" t="s">
        <v>748</v>
      </c>
      <c r="B634" s="159" t="s">
        <v>749</v>
      </c>
      <c r="C634" s="160">
        <v>42005</v>
      </c>
      <c r="D634" s="161">
        <v>11658</v>
      </c>
      <c r="E634" s="162">
        <v>253</v>
      </c>
      <c r="F634" s="168">
        <v>139</v>
      </c>
      <c r="G634" s="162">
        <v>392</v>
      </c>
      <c r="H634" s="162" t="s">
        <v>133</v>
      </c>
      <c r="I634" s="171">
        <v>42008</v>
      </c>
    </row>
    <row r="635" spans="1:9">
      <c r="A635" s="154" t="s">
        <v>750</v>
      </c>
      <c r="B635" s="154" t="s">
        <v>751</v>
      </c>
      <c r="C635" s="155">
        <v>42005</v>
      </c>
      <c r="D635" s="156">
        <v>11658</v>
      </c>
      <c r="E635" s="157">
        <v>321</v>
      </c>
      <c r="F635" s="168">
        <v>120</v>
      </c>
      <c r="G635" s="157">
        <v>441</v>
      </c>
      <c r="H635" s="157" t="s">
        <v>133</v>
      </c>
      <c r="I635" s="170">
        <v>39452</v>
      </c>
    </row>
    <row r="636" spans="1:9">
      <c r="A636" s="159" t="s">
        <v>752</v>
      </c>
      <c r="B636" s="159" t="s">
        <v>753</v>
      </c>
      <c r="C636" s="160">
        <v>42005</v>
      </c>
      <c r="D636" s="161">
        <v>11658</v>
      </c>
      <c r="E636" s="162">
        <v>89</v>
      </c>
      <c r="F636" s="168">
        <v>92</v>
      </c>
      <c r="G636" s="162">
        <v>181</v>
      </c>
      <c r="H636" s="162" t="s">
        <v>133</v>
      </c>
      <c r="I636" s="171">
        <v>41647</v>
      </c>
    </row>
    <row r="637" spans="1:9">
      <c r="A637" s="154" t="s">
        <v>752</v>
      </c>
      <c r="B637" s="154" t="s">
        <v>131</v>
      </c>
      <c r="C637" s="155">
        <v>42005</v>
      </c>
      <c r="D637" s="156">
        <v>11658</v>
      </c>
      <c r="E637" s="157">
        <v>89</v>
      </c>
      <c r="F637" s="168">
        <v>92</v>
      </c>
      <c r="G637" s="157">
        <v>181</v>
      </c>
      <c r="H637" s="157" t="s">
        <v>133</v>
      </c>
      <c r="I637" s="170">
        <v>41647</v>
      </c>
    </row>
    <row r="638" spans="1:9">
      <c r="A638" s="159" t="s">
        <v>752</v>
      </c>
      <c r="B638" s="159" t="s">
        <v>754</v>
      </c>
      <c r="C638" s="160">
        <v>42005</v>
      </c>
      <c r="D638" s="161">
        <v>11658</v>
      </c>
      <c r="E638" s="162">
        <v>161</v>
      </c>
      <c r="F638" s="168">
        <v>93</v>
      </c>
      <c r="G638" s="162">
        <v>254</v>
      </c>
      <c r="H638" s="162" t="s">
        <v>133</v>
      </c>
      <c r="I638" s="171">
        <v>39455</v>
      </c>
    </row>
    <row r="639" spans="1:9" ht="24">
      <c r="A639" s="154" t="s">
        <v>755</v>
      </c>
      <c r="B639" s="154" t="s">
        <v>756</v>
      </c>
      <c r="C639" s="155">
        <v>42005</v>
      </c>
      <c r="D639" s="156">
        <v>11658</v>
      </c>
      <c r="E639" s="157">
        <v>158</v>
      </c>
      <c r="F639" s="168">
        <v>79</v>
      </c>
      <c r="G639" s="157">
        <v>237</v>
      </c>
      <c r="H639" s="157" t="s">
        <v>133</v>
      </c>
      <c r="I639" s="170">
        <v>39816</v>
      </c>
    </row>
    <row r="640" spans="1:9">
      <c r="A640" s="159" t="s">
        <v>755</v>
      </c>
      <c r="B640" s="159" t="s">
        <v>757</v>
      </c>
      <c r="C640" s="160">
        <v>42005</v>
      </c>
      <c r="D640" s="161">
        <v>11658</v>
      </c>
      <c r="E640" s="162">
        <v>145</v>
      </c>
      <c r="F640" s="168">
        <v>68</v>
      </c>
      <c r="G640" s="162">
        <v>213</v>
      </c>
      <c r="H640" s="162" t="s">
        <v>133</v>
      </c>
      <c r="I640" s="171">
        <v>39816</v>
      </c>
    </row>
    <row r="641" spans="1:9">
      <c r="A641" s="154" t="s">
        <v>755</v>
      </c>
      <c r="B641" s="154" t="s">
        <v>131</v>
      </c>
      <c r="C641" s="155">
        <v>42005</v>
      </c>
      <c r="D641" s="156">
        <v>11658</v>
      </c>
      <c r="E641" s="157">
        <v>113</v>
      </c>
      <c r="F641" s="168">
        <v>54</v>
      </c>
      <c r="G641" s="157">
        <v>167</v>
      </c>
      <c r="H641" s="157" t="s">
        <v>133</v>
      </c>
      <c r="I641" s="170">
        <v>39816</v>
      </c>
    </row>
    <row r="642" spans="1:9">
      <c r="A642" s="159" t="s">
        <v>758</v>
      </c>
      <c r="B642" s="159" t="s">
        <v>759</v>
      </c>
      <c r="C642" s="160">
        <v>42005</v>
      </c>
      <c r="D642" s="161">
        <v>11658</v>
      </c>
      <c r="E642" s="162">
        <v>146</v>
      </c>
      <c r="F642" s="168">
        <v>97</v>
      </c>
      <c r="G642" s="162">
        <v>243</v>
      </c>
      <c r="H642" s="162" t="s">
        <v>133</v>
      </c>
      <c r="I642" s="171">
        <v>40181</v>
      </c>
    </row>
    <row r="643" spans="1:9">
      <c r="A643" s="154" t="s">
        <v>758</v>
      </c>
      <c r="B643" s="154" t="s">
        <v>760</v>
      </c>
      <c r="C643" s="155">
        <v>42005</v>
      </c>
      <c r="D643" s="156">
        <v>11658</v>
      </c>
      <c r="E643" s="157">
        <v>150</v>
      </c>
      <c r="F643" s="168">
        <v>93</v>
      </c>
      <c r="G643" s="157">
        <v>243</v>
      </c>
      <c r="H643" s="157" t="s">
        <v>133</v>
      </c>
      <c r="I643" s="170">
        <v>40181</v>
      </c>
    </row>
    <row r="644" spans="1:9">
      <c r="A644" s="159" t="s">
        <v>758</v>
      </c>
      <c r="B644" s="159" t="s">
        <v>761</v>
      </c>
      <c r="C644" s="160">
        <v>42005</v>
      </c>
      <c r="D644" s="161">
        <v>11658</v>
      </c>
      <c r="E644" s="162">
        <v>117</v>
      </c>
      <c r="F644" s="168">
        <v>89</v>
      </c>
      <c r="G644" s="162">
        <v>206</v>
      </c>
      <c r="H644" s="162" t="s">
        <v>133</v>
      </c>
      <c r="I644" s="171">
        <v>41275</v>
      </c>
    </row>
    <row r="645" spans="1:9">
      <c r="A645" s="154" t="s">
        <v>758</v>
      </c>
      <c r="B645" s="154" t="s">
        <v>131</v>
      </c>
      <c r="C645" s="155">
        <v>42005</v>
      </c>
      <c r="D645" s="156">
        <v>11658</v>
      </c>
      <c r="E645" s="157">
        <v>117</v>
      </c>
      <c r="F645" s="168">
        <v>89</v>
      </c>
      <c r="G645" s="157">
        <v>206</v>
      </c>
      <c r="H645" s="157" t="s">
        <v>133</v>
      </c>
      <c r="I645" s="170">
        <v>41275</v>
      </c>
    </row>
    <row r="646" spans="1:9">
      <c r="A646" s="159" t="s">
        <v>758</v>
      </c>
      <c r="B646" s="159" t="s">
        <v>762</v>
      </c>
      <c r="C646" s="160">
        <v>42005</v>
      </c>
      <c r="D646" s="161">
        <v>11658</v>
      </c>
      <c r="E646" s="162">
        <v>160</v>
      </c>
      <c r="F646" s="168">
        <v>114</v>
      </c>
      <c r="G646" s="162">
        <v>274</v>
      </c>
      <c r="H646" s="162" t="s">
        <v>133</v>
      </c>
      <c r="I646" s="171">
        <v>41275</v>
      </c>
    </row>
    <row r="647" spans="1:9" ht="35.25">
      <c r="A647" s="154" t="s">
        <v>763</v>
      </c>
      <c r="B647" s="154" t="s">
        <v>764</v>
      </c>
      <c r="C647" s="155">
        <v>42005</v>
      </c>
      <c r="D647" s="156">
        <v>11658</v>
      </c>
      <c r="E647" s="157">
        <v>107</v>
      </c>
      <c r="F647" s="168">
        <v>59</v>
      </c>
      <c r="G647" s="157">
        <v>166</v>
      </c>
      <c r="H647" s="157" t="s">
        <v>133</v>
      </c>
      <c r="I647" s="170">
        <v>42008</v>
      </c>
    </row>
    <row r="648" spans="1:9" ht="24">
      <c r="A648" s="159" t="s">
        <v>763</v>
      </c>
      <c r="B648" s="159" t="s">
        <v>765</v>
      </c>
      <c r="C648" s="160">
        <v>42005</v>
      </c>
      <c r="D648" s="161">
        <v>11658</v>
      </c>
      <c r="E648" s="162">
        <v>186</v>
      </c>
      <c r="F648" s="168">
        <v>87</v>
      </c>
      <c r="G648" s="162">
        <v>273</v>
      </c>
      <c r="H648" s="162" t="s">
        <v>133</v>
      </c>
      <c r="I648" s="171">
        <v>42008</v>
      </c>
    </row>
    <row r="649" spans="1:9">
      <c r="A649" s="154" t="s">
        <v>763</v>
      </c>
      <c r="B649" s="154" t="s">
        <v>766</v>
      </c>
      <c r="C649" s="155">
        <v>42005</v>
      </c>
      <c r="D649" s="156">
        <v>11658</v>
      </c>
      <c r="E649" s="157">
        <v>90</v>
      </c>
      <c r="F649" s="168">
        <v>60</v>
      </c>
      <c r="G649" s="157">
        <v>150</v>
      </c>
      <c r="H649" s="157" t="s">
        <v>133</v>
      </c>
      <c r="I649" s="170">
        <v>42008</v>
      </c>
    </row>
    <row r="650" spans="1:9">
      <c r="A650" s="159" t="s">
        <v>763</v>
      </c>
      <c r="B650" s="159" t="s">
        <v>767</v>
      </c>
      <c r="C650" s="160">
        <v>42005</v>
      </c>
      <c r="D650" s="161">
        <v>11658</v>
      </c>
      <c r="E650" s="162">
        <v>274</v>
      </c>
      <c r="F650" s="168">
        <v>121</v>
      </c>
      <c r="G650" s="162">
        <v>395</v>
      </c>
      <c r="H650" s="163" t="s">
        <v>130</v>
      </c>
      <c r="I650" s="171">
        <v>42008</v>
      </c>
    </row>
    <row r="651" spans="1:9">
      <c r="A651" s="154" t="s">
        <v>763</v>
      </c>
      <c r="B651" s="154" t="s">
        <v>768</v>
      </c>
      <c r="C651" s="155">
        <v>42005</v>
      </c>
      <c r="D651" s="156">
        <v>11658</v>
      </c>
      <c r="E651" s="157">
        <v>75</v>
      </c>
      <c r="F651" s="168">
        <v>57</v>
      </c>
      <c r="G651" s="157">
        <v>132</v>
      </c>
      <c r="H651" s="157" t="s">
        <v>133</v>
      </c>
      <c r="I651" s="170">
        <v>42008</v>
      </c>
    </row>
    <row r="652" spans="1:9">
      <c r="A652" s="159" t="s">
        <v>763</v>
      </c>
      <c r="B652" s="159" t="s">
        <v>131</v>
      </c>
      <c r="C652" s="160">
        <v>42005</v>
      </c>
      <c r="D652" s="161">
        <v>11658</v>
      </c>
      <c r="E652" s="162">
        <v>111</v>
      </c>
      <c r="F652" s="168">
        <v>54</v>
      </c>
      <c r="G652" s="162">
        <v>165</v>
      </c>
      <c r="H652" s="162" t="s">
        <v>133</v>
      </c>
      <c r="I652" s="171">
        <v>42008</v>
      </c>
    </row>
    <row r="653" spans="1:9">
      <c r="A653" s="154" t="s">
        <v>763</v>
      </c>
      <c r="B653" s="154" t="s">
        <v>769</v>
      </c>
      <c r="C653" s="155">
        <v>42005</v>
      </c>
      <c r="D653" s="156">
        <v>11658</v>
      </c>
      <c r="E653" s="157">
        <v>99</v>
      </c>
      <c r="F653" s="168">
        <v>58</v>
      </c>
      <c r="G653" s="157">
        <v>157</v>
      </c>
      <c r="H653" s="157" t="s">
        <v>133</v>
      </c>
      <c r="I653" s="170">
        <v>42008</v>
      </c>
    </row>
    <row r="654" spans="1:9">
      <c r="A654" s="159" t="s">
        <v>770</v>
      </c>
      <c r="B654" s="159" t="s">
        <v>771</v>
      </c>
      <c r="C654" s="160">
        <v>42005</v>
      </c>
      <c r="D654" s="161">
        <v>11658</v>
      </c>
      <c r="E654" s="162">
        <v>321</v>
      </c>
      <c r="F654" s="168">
        <v>117</v>
      </c>
      <c r="G654" s="162">
        <v>438</v>
      </c>
      <c r="H654" s="163" t="s">
        <v>130</v>
      </c>
      <c r="I654" s="171">
        <v>40913</v>
      </c>
    </row>
    <row r="655" spans="1:9">
      <c r="A655" s="154" t="s">
        <v>772</v>
      </c>
      <c r="B655" s="154" t="s">
        <v>773</v>
      </c>
      <c r="C655" s="155">
        <v>42005</v>
      </c>
      <c r="D655" s="156">
        <v>11658</v>
      </c>
      <c r="E655" s="157">
        <v>125</v>
      </c>
      <c r="F655" s="168">
        <v>98</v>
      </c>
      <c r="G655" s="157">
        <v>223</v>
      </c>
      <c r="H655" s="158" t="s">
        <v>130</v>
      </c>
      <c r="I655" s="170">
        <v>42008</v>
      </c>
    </row>
    <row r="656" spans="1:9">
      <c r="A656" s="159" t="s">
        <v>772</v>
      </c>
      <c r="B656" s="159" t="s">
        <v>131</v>
      </c>
      <c r="C656" s="160">
        <v>42005</v>
      </c>
      <c r="D656" s="161">
        <v>11658</v>
      </c>
      <c r="E656" s="162">
        <v>63</v>
      </c>
      <c r="F656" s="168">
        <v>43</v>
      </c>
      <c r="G656" s="162">
        <v>106</v>
      </c>
      <c r="H656" s="163" t="s">
        <v>130</v>
      </c>
      <c r="I656" s="171">
        <v>42008</v>
      </c>
    </row>
    <row r="657" spans="1:9">
      <c r="A657" s="154" t="s">
        <v>774</v>
      </c>
      <c r="B657" s="154" t="s">
        <v>775</v>
      </c>
      <c r="C657" s="155">
        <v>42005</v>
      </c>
      <c r="D657" s="156">
        <v>11658</v>
      </c>
      <c r="E657" s="157">
        <v>129</v>
      </c>
      <c r="F657" s="168">
        <v>97</v>
      </c>
      <c r="G657" s="157">
        <v>226</v>
      </c>
      <c r="H657" s="157" t="s">
        <v>133</v>
      </c>
      <c r="I657" s="170">
        <v>42008</v>
      </c>
    </row>
    <row r="658" spans="1:9" ht="24">
      <c r="A658" s="159" t="s">
        <v>776</v>
      </c>
      <c r="B658" s="159" t="s">
        <v>777</v>
      </c>
      <c r="C658" s="160">
        <v>42005</v>
      </c>
      <c r="D658" s="161">
        <v>11658</v>
      </c>
      <c r="E658" s="162">
        <v>130</v>
      </c>
      <c r="F658" s="168">
        <v>46</v>
      </c>
      <c r="G658" s="162">
        <v>176</v>
      </c>
      <c r="H658" s="162" t="s">
        <v>133</v>
      </c>
      <c r="I658" s="171">
        <v>40550</v>
      </c>
    </row>
    <row r="659" spans="1:9">
      <c r="A659" s="154" t="s">
        <v>776</v>
      </c>
      <c r="B659" s="154" t="s">
        <v>778</v>
      </c>
      <c r="C659" s="155">
        <v>42005</v>
      </c>
      <c r="D659" s="156">
        <v>11658</v>
      </c>
      <c r="E659" s="157">
        <v>76</v>
      </c>
      <c r="F659" s="168">
        <v>37</v>
      </c>
      <c r="G659" s="157">
        <v>113</v>
      </c>
      <c r="H659" s="157" t="s">
        <v>133</v>
      </c>
      <c r="I659" s="170">
        <v>39084</v>
      </c>
    </row>
    <row r="660" spans="1:9">
      <c r="A660" s="159" t="s">
        <v>776</v>
      </c>
      <c r="B660" s="159" t="s">
        <v>779</v>
      </c>
      <c r="C660" s="160">
        <v>42005</v>
      </c>
      <c r="D660" s="161">
        <v>11658</v>
      </c>
      <c r="E660" s="162">
        <v>139</v>
      </c>
      <c r="F660" s="168">
        <v>76</v>
      </c>
      <c r="G660" s="162">
        <v>215</v>
      </c>
      <c r="H660" s="162" t="s">
        <v>133</v>
      </c>
      <c r="I660" s="171">
        <v>40919</v>
      </c>
    </row>
    <row r="661" spans="1:9">
      <c r="A661" s="154" t="s">
        <v>776</v>
      </c>
      <c r="B661" s="154" t="s">
        <v>131</v>
      </c>
      <c r="C661" s="155">
        <v>42005</v>
      </c>
      <c r="D661" s="156">
        <v>11658</v>
      </c>
      <c r="E661" s="157">
        <v>50</v>
      </c>
      <c r="F661" s="168">
        <v>33</v>
      </c>
      <c r="G661" s="157">
        <v>83</v>
      </c>
      <c r="H661" s="157" t="s">
        <v>133</v>
      </c>
      <c r="I661" s="170">
        <v>39084</v>
      </c>
    </row>
    <row r="662" spans="1:9">
      <c r="A662" s="159" t="s">
        <v>780</v>
      </c>
      <c r="B662" s="159" t="s">
        <v>781</v>
      </c>
      <c r="C662" s="161">
        <v>42461</v>
      </c>
      <c r="D662" s="161">
        <v>41974</v>
      </c>
      <c r="E662" s="162">
        <v>211</v>
      </c>
      <c r="F662" s="168">
        <v>128</v>
      </c>
      <c r="G662" s="162">
        <v>339</v>
      </c>
      <c r="H662" s="162" t="s">
        <v>133</v>
      </c>
      <c r="I662" s="171">
        <v>40184</v>
      </c>
    </row>
    <row r="663" spans="1:9">
      <c r="A663" s="154" t="s">
        <v>780</v>
      </c>
      <c r="B663" s="154" t="s">
        <v>781</v>
      </c>
      <c r="C663" s="156">
        <v>42339</v>
      </c>
      <c r="D663" s="156">
        <v>42095</v>
      </c>
      <c r="E663" s="157">
        <v>257</v>
      </c>
      <c r="F663" s="168">
        <v>132</v>
      </c>
      <c r="G663" s="157">
        <v>389</v>
      </c>
      <c r="H663" s="157" t="s">
        <v>133</v>
      </c>
      <c r="I663" s="170">
        <v>40184</v>
      </c>
    </row>
    <row r="664" spans="1:9">
      <c r="A664" s="159" t="s">
        <v>782</v>
      </c>
      <c r="B664" s="159" t="s">
        <v>783</v>
      </c>
      <c r="C664" s="160">
        <v>42005</v>
      </c>
      <c r="D664" s="161">
        <v>11658</v>
      </c>
      <c r="E664" s="162">
        <v>48</v>
      </c>
      <c r="F664" s="168">
        <v>38</v>
      </c>
      <c r="G664" s="162">
        <v>86</v>
      </c>
      <c r="H664" s="162" t="s">
        <v>133</v>
      </c>
      <c r="I664" s="171">
        <v>42006</v>
      </c>
    </row>
    <row r="665" spans="1:9">
      <c r="A665" s="154" t="s">
        <v>782</v>
      </c>
      <c r="B665" s="154" t="s">
        <v>784</v>
      </c>
      <c r="C665" s="155">
        <v>42005</v>
      </c>
      <c r="D665" s="156">
        <v>11658</v>
      </c>
      <c r="E665" s="157">
        <v>82</v>
      </c>
      <c r="F665" s="168">
        <v>62</v>
      </c>
      <c r="G665" s="157">
        <v>144</v>
      </c>
      <c r="H665" s="157" t="s">
        <v>133</v>
      </c>
      <c r="I665" s="170">
        <v>42007</v>
      </c>
    </row>
    <row r="666" spans="1:9">
      <c r="A666" s="159" t="s">
        <v>782</v>
      </c>
      <c r="B666" s="159" t="s">
        <v>785</v>
      </c>
      <c r="C666" s="160">
        <v>42005</v>
      </c>
      <c r="D666" s="161">
        <v>11658</v>
      </c>
      <c r="E666" s="162">
        <v>133</v>
      </c>
      <c r="F666" s="168">
        <v>84</v>
      </c>
      <c r="G666" s="162">
        <v>217</v>
      </c>
      <c r="H666" s="162" t="s">
        <v>133</v>
      </c>
      <c r="I666" s="171">
        <v>42007</v>
      </c>
    </row>
    <row r="667" spans="1:9">
      <c r="A667" s="154" t="s">
        <v>782</v>
      </c>
      <c r="B667" s="154" t="s">
        <v>131</v>
      </c>
      <c r="C667" s="155">
        <v>42005</v>
      </c>
      <c r="D667" s="156">
        <v>11658</v>
      </c>
      <c r="E667" s="157">
        <v>49</v>
      </c>
      <c r="F667" s="168">
        <v>39</v>
      </c>
      <c r="G667" s="157">
        <v>88</v>
      </c>
      <c r="H667" s="157" t="s">
        <v>133</v>
      </c>
      <c r="I667" s="170">
        <v>42005</v>
      </c>
    </row>
    <row r="668" spans="1:9">
      <c r="A668" s="159" t="s">
        <v>786</v>
      </c>
      <c r="B668" s="159" t="s">
        <v>787</v>
      </c>
      <c r="C668" s="160">
        <v>42005</v>
      </c>
      <c r="D668" s="161">
        <v>11658</v>
      </c>
      <c r="E668" s="162">
        <v>127</v>
      </c>
      <c r="F668" s="168">
        <v>84</v>
      </c>
      <c r="G668" s="162">
        <v>211</v>
      </c>
      <c r="H668" s="162" t="s">
        <v>133</v>
      </c>
      <c r="I668" s="171">
        <v>42008</v>
      </c>
    </row>
    <row r="669" spans="1:9" ht="24">
      <c r="A669" s="154" t="s">
        <v>788</v>
      </c>
      <c r="B669" s="154" t="s">
        <v>789</v>
      </c>
      <c r="C669" s="155">
        <v>42005</v>
      </c>
      <c r="D669" s="156">
        <v>11658</v>
      </c>
      <c r="E669" s="157">
        <v>107</v>
      </c>
      <c r="F669" s="168">
        <v>66</v>
      </c>
      <c r="G669" s="157">
        <v>173</v>
      </c>
      <c r="H669" s="157" t="s">
        <v>133</v>
      </c>
      <c r="I669" s="170">
        <v>42008</v>
      </c>
    </row>
    <row r="670" spans="1:9">
      <c r="A670" s="159" t="s">
        <v>790</v>
      </c>
      <c r="B670" s="159" t="s">
        <v>791</v>
      </c>
      <c r="C670" s="160">
        <v>42005</v>
      </c>
      <c r="D670" s="161">
        <v>11658</v>
      </c>
      <c r="E670" s="162">
        <v>170</v>
      </c>
      <c r="F670" s="168">
        <v>92</v>
      </c>
      <c r="G670" s="162">
        <v>262</v>
      </c>
      <c r="H670" s="163" t="s">
        <v>130</v>
      </c>
      <c r="I670" s="171">
        <v>36537</v>
      </c>
    </row>
    <row r="671" spans="1:9" ht="24">
      <c r="A671" s="154" t="s">
        <v>790</v>
      </c>
      <c r="B671" s="154" t="s">
        <v>792</v>
      </c>
      <c r="C671" s="155">
        <v>42005</v>
      </c>
      <c r="D671" s="156">
        <v>11658</v>
      </c>
      <c r="E671" s="157">
        <v>273</v>
      </c>
      <c r="F671" s="168">
        <v>108</v>
      </c>
      <c r="G671" s="157">
        <v>381</v>
      </c>
      <c r="H671" s="158" t="s">
        <v>130</v>
      </c>
      <c r="I671" s="170">
        <v>40911</v>
      </c>
    </row>
    <row r="672" spans="1:9">
      <c r="A672" s="159" t="s">
        <v>790</v>
      </c>
      <c r="B672" s="159" t="s">
        <v>793</v>
      </c>
      <c r="C672" s="160">
        <v>42005</v>
      </c>
      <c r="D672" s="161">
        <v>11658</v>
      </c>
      <c r="E672" s="162">
        <v>106</v>
      </c>
      <c r="F672" s="168">
        <v>85</v>
      </c>
      <c r="G672" s="162">
        <v>191</v>
      </c>
      <c r="H672" s="163" t="s">
        <v>130</v>
      </c>
      <c r="I672" s="171">
        <v>41646</v>
      </c>
    </row>
    <row r="673" spans="1:9">
      <c r="A673" s="154" t="s">
        <v>790</v>
      </c>
      <c r="B673" s="154" t="s">
        <v>794</v>
      </c>
      <c r="C673" s="155">
        <v>42005</v>
      </c>
      <c r="D673" s="156">
        <v>11658</v>
      </c>
      <c r="E673" s="157">
        <v>242</v>
      </c>
      <c r="F673" s="168">
        <v>119</v>
      </c>
      <c r="G673" s="157">
        <v>361</v>
      </c>
      <c r="H673" s="158" t="s">
        <v>130</v>
      </c>
      <c r="I673" s="170">
        <v>41645</v>
      </c>
    </row>
    <row r="674" spans="1:9">
      <c r="A674" s="159" t="s">
        <v>790</v>
      </c>
      <c r="B674" s="159" t="s">
        <v>795</v>
      </c>
      <c r="C674" s="160">
        <v>42005</v>
      </c>
      <c r="D674" s="161">
        <v>11658</v>
      </c>
      <c r="E674" s="162">
        <v>106</v>
      </c>
      <c r="F674" s="168">
        <v>84</v>
      </c>
      <c r="G674" s="162">
        <v>190</v>
      </c>
      <c r="H674" s="163" t="s">
        <v>130</v>
      </c>
      <c r="I674" s="171">
        <v>40549</v>
      </c>
    </row>
    <row r="675" spans="1:9" ht="24">
      <c r="A675" s="154" t="s">
        <v>790</v>
      </c>
      <c r="B675" s="154" t="s">
        <v>796</v>
      </c>
      <c r="C675" s="155">
        <v>42005</v>
      </c>
      <c r="D675" s="156">
        <v>11658</v>
      </c>
      <c r="E675" s="157">
        <v>73</v>
      </c>
      <c r="F675" s="168">
        <v>68</v>
      </c>
      <c r="G675" s="157">
        <v>141</v>
      </c>
      <c r="H675" s="158" t="s">
        <v>130</v>
      </c>
      <c r="I675" s="170">
        <v>40549</v>
      </c>
    </row>
    <row r="676" spans="1:9" ht="24">
      <c r="A676" s="159" t="s">
        <v>790</v>
      </c>
      <c r="B676" s="159" t="s">
        <v>797</v>
      </c>
      <c r="C676" s="160">
        <v>42005</v>
      </c>
      <c r="D676" s="161">
        <v>11658</v>
      </c>
      <c r="E676" s="162">
        <v>96</v>
      </c>
      <c r="F676" s="168">
        <v>55</v>
      </c>
      <c r="G676" s="162">
        <v>151</v>
      </c>
      <c r="H676" s="163" t="s">
        <v>130</v>
      </c>
      <c r="I676" s="171">
        <v>37991</v>
      </c>
    </row>
    <row r="677" spans="1:9">
      <c r="A677" s="154" t="s">
        <v>790</v>
      </c>
      <c r="B677" s="154" t="s">
        <v>798</v>
      </c>
      <c r="C677" s="155">
        <v>42005</v>
      </c>
      <c r="D677" s="156">
        <v>11658</v>
      </c>
      <c r="E677" s="157">
        <v>119</v>
      </c>
      <c r="F677" s="168">
        <v>76</v>
      </c>
      <c r="G677" s="157">
        <v>195</v>
      </c>
      <c r="H677" s="158" t="s">
        <v>130</v>
      </c>
      <c r="I677" s="170">
        <v>41284</v>
      </c>
    </row>
    <row r="678" spans="1:9">
      <c r="A678" s="159" t="s">
        <v>790</v>
      </c>
      <c r="B678" s="159" t="s">
        <v>799</v>
      </c>
      <c r="C678" s="160">
        <v>42005</v>
      </c>
      <c r="D678" s="161">
        <v>11658</v>
      </c>
      <c r="E678" s="162">
        <v>151</v>
      </c>
      <c r="F678" s="168">
        <v>79</v>
      </c>
      <c r="G678" s="162">
        <v>230</v>
      </c>
      <c r="H678" s="163" t="s">
        <v>130</v>
      </c>
      <c r="I678" s="171">
        <v>36169</v>
      </c>
    </row>
    <row r="679" spans="1:9">
      <c r="A679" s="154" t="s">
        <v>790</v>
      </c>
      <c r="B679" s="154" t="s">
        <v>800</v>
      </c>
      <c r="C679" s="155">
        <v>42005</v>
      </c>
      <c r="D679" s="156">
        <v>11658</v>
      </c>
      <c r="E679" s="157">
        <v>138</v>
      </c>
      <c r="F679" s="168">
        <v>73</v>
      </c>
      <c r="G679" s="157">
        <v>211</v>
      </c>
      <c r="H679" s="158" t="s">
        <v>130</v>
      </c>
      <c r="I679" s="170">
        <v>36537</v>
      </c>
    </row>
    <row r="680" spans="1:9">
      <c r="A680" s="159" t="s">
        <v>790</v>
      </c>
      <c r="B680" s="159" t="s">
        <v>801</v>
      </c>
      <c r="C680" s="160">
        <v>42005</v>
      </c>
      <c r="D680" s="161">
        <v>11658</v>
      </c>
      <c r="E680" s="162">
        <v>79</v>
      </c>
      <c r="F680" s="168">
        <v>48</v>
      </c>
      <c r="G680" s="162">
        <v>127</v>
      </c>
      <c r="H680" s="163" t="s">
        <v>130</v>
      </c>
      <c r="I680" s="171">
        <v>36171</v>
      </c>
    </row>
    <row r="681" spans="1:9">
      <c r="A681" s="154" t="s">
        <v>790</v>
      </c>
      <c r="B681" s="154" t="s">
        <v>802</v>
      </c>
      <c r="C681" s="155">
        <v>42005</v>
      </c>
      <c r="D681" s="156">
        <v>11658</v>
      </c>
      <c r="E681" s="157">
        <v>141</v>
      </c>
      <c r="F681" s="168">
        <v>69</v>
      </c>
      <c r="G681" s="157">
        <v>210</v>
      </c>
      <c r="H681" s="158" t="s">
        <v>130</v>
      </c>
      <c r="I681" s="170">
        <v>36897</v>
      </c>
    </row>
    <row r="682" spans="1:9">
      <c r="A682" s="159" t="s">
        <v>790</v>
      </c>
      <c r="B682" s="159" t="s">
        <v>803</v>
      </c>
      <c r="C682" s="160">
        <v>42005</v>
      </c>
      <c r="D682" s="161">
        <v>11658</v>
      </c>
      <c r="E682" s="162">
        <v>161</v>
      </c>
      <c r="F682" s="168">
        <v>79</v>
      </c>
      <c r="G682" s="162">
        <v>240</v>
      </c>
      <c r="H682" s="163" t="s">
        <v>130</v>
      </c>
      <c r="I682" s="171">
        <v>40549</v>
      </c>
    </row>
    <row r="683" spans="1:9">
      <c r="A683" s="154" t="s">
        <v>790</v>
      </c>
      <c r="B683" s="154" t="s">
        <v>804</v>
      </c>
      <c r="C683" s="155">
        <v>42005</v>
      </c>
      <c r="D683" s="156">
        <v>11658</v>
      </c>
      <c r="E683" s="157">
        <v>115</v>
      </c>
      <c r="F683" s="168">
        <v>59</v>
      </c>
      <c r="G683" s="157">
        <v>174</v>
      </c>
      <c r="H683" s="158" t="s">
        <v>130</v>
      </c>
      <c r="I683" s="170">
        <v>36170</v>
      </c>
    </row>
    <row r="684" spans="1:9">
      <c r="A684" s="159" t="s">
        <v>790</v>
      </c>
      <c r="B684" s="159" t="s">
        <v>805</v>
      </c>
      <c r="C684" s="160">
        <v>42005</v>
      </c>
      <c r="D684" s="161">
        <v>11658</v>
      </c>
      <c r="E684" s="162">
        <v>132</v>
      </c>
      <c r="F684" s="168">
        <v>83</v>
      </c>
      <c r="G684" s="162">
        <v>215</v>
      </c>
      <c r="H684" s="163" t="s">
        <v>130</v>
      </c>
      <c r="I684" s="171">
        <v>36537</v>
      </c>
    </row>
    <row r="685" spans="1:9" ht="24">
      <c r="A685" s="154" t="s">
        <v>790</v>
      </c>
      <c r="B685" s="154" t="s">
        <v>806</v>
      </c>
      <c r="C685" s="155">
        <v>42005</v>
      </c>
      <c r="D685" s="156">
        <v>11658</v>
      </c>
      <c r="E685" s="157">
        <v>99</v>
      </c>
      <c r="F685" s="168">
        <v>88</v>
      </c>
      <c r="G685" s="157">
        <v>187</v>
      </c>
      <c r="H685" s="158" t="s">
        <v>130</v>
      </c>
      <c r="I685" s="170">
        <v>36537</v>
      </c>
    </row>
    <row r="686" spans="1:9">
      <c r="A686" s="159" t="s">
        <v>790</v>
      </c>
      <c r="B686" s="159" t="s">
        <v>215</v>
      </c>
      <c r="C686" s="160">
        <v>42005</v>
      </c>
      <c r="D686" s="161">
        <v>11658</v>
      </c>
      <c r="E686" s="162">
        <v>130</v>
      </c>
      <c r="F686" s="168">
        <v>59</v>
      </c>
      <c r="G686" s="162">
        <v>189</v>
      </c>
      <c r="H686" s="163" t="s">
        <v>130</v>
      </c>
      <c r="I686" s="171">
        <v>36897</v>
      </c>
    </row>
    <row r="687" spans="1:9">
      <c r="A687" s="154" t="s">
        <v>790</v>
      </c>
      <c r="B687" s="154" t="s">
        <v>807</v>
      </c>
      <c r="C687" s="155">
        <v>42005</v>
      </c>
      <c r="D687" s="156">
        <v>11658</v>
      </c>
      <c r="E687" s="157">
        <v>145</v>
      </c>
      <c r="F687" s="168">
        <v>84</v>
      </c>
      <c r="G687" s="157">
        <v>229</v>
      </c>
      <c r="H687" s="158" t="s">
        <v>130</v>
      </c>
      <c r="I687" s="170">
        <v>41285</v>
      </c>
    </row>
    <row r="688" spans="1:9">
      <c r="A688" s="159" t="s">
        <v>790</v>
      </c>
      <c r="B688" s="159" t="s">
        <v>808</v>
      </c>
      <c r="C688" s="160">
        <v>42005</v>
      </c>
      <c r="D688" s="161">
        <v>11658</v>
      </c>
      <c r="E688" s="162">
        <v>87</v>
      </c>
      <c r="F688" s="168">
        <v>64</v>
      </c>
      <c r="G688" s="162">
        <v>151</v>
      </c>
      <c r="H688" s="163" t="s">
        <v>130</v>
      </c>
      <c r="I688" s="171">
        <v>39086</v>
      </c>
    </row>
    <row r="689" spans="1:9">
      <c r="A689" s="154" t="s">
        <v>790</v>
      </c>
      <c r="B689" s="154" t="s">
        <v>809</v>
      </c>
      <c r="C689" s="155">
        <v>42005</v>
      </c>
      <c r="D689" s="156">
        <v>11658</v>
      </c>
      <c r="E689" s="157">
        <v>130</v>
      </c>
      <c r="F689" s="168">
        <v>56</v>
      </c>
      <c r="G689" s="157">
        <v>186</v>
      </c>
      <c r="H689" s="158" t="s">
        <v>130</v>
      </c>
      <c r="I689" s="170">
        <v>37266</v>
      </c>
    </row>
    <row r="690" spans="1:9">
      <c r="A690" s="159" t="s">
        <v>790</v>
      </c>
      <c r="B690" s="159" t="s">
        <v>810</v>
      </c>
      <c r="C690" s="160">
        <v>42005</v>
      </c>
      <c r="D690" s="161">
        <v>11658</v>
      </c>
      <c r="E690" s="162">
        <v>129</v>
      </c>
      <c r="F690" s="168">
        <v>86</v>
      </c>
      <c r="G690" s="162">
        <v>215</v>
      </c>
      <c r="H690" s="163" t="s">
        <v>130</v>
      </c>
      <c r="I690" s="171">
        <v>41645</v>
      </c>
    </row>
    <row r="691" spans="1:9">
      <c r="A691" s="154" t="s">
        <v>790</v>
      </c>
      <c r="B691" s="154" t="s">
        <v>811</v>
      </c>
      <c r="C691" s="155">
        <v>42005</v>
      </c>
      <c r="D691" s="156">
        <v>11658</v>
      </c>
      <c r="E691" s="157">
        <v>160</v>
      </c>
      <c r="F691" s="168">
        <v>62</v>
      </c>
      <c r="G691" s="157">
        <v>222</v>
      </c>
      <c r="H691" s="158" t="s">
        <v>130</v>
      </c>
      <c r="I691" s="170">
        <v>36897</v>
      </c>
    </row>
    <row r="692" spans="1:9" ht="24">
      <c r="A692" s="159" t="s">
        <v>790</v>
      </c>
      <c r="B692" s="159" t="s">
        <v>812</v>
      </c>
      <c r="C692" s="160">
        <v>42005</v>
      </c>
      <c r="D692" s="161">
        <v>11658</v>
      </c>
      <c r="E692" s="162">
        <v>244</v>
      </c>
      <c r="F692" s="168">
        <v>118</v>
      </c>
      <c r="G692" s="162">
        <v>362</v>
      </c>
      <c r="H692" s="163" t="s">
        <v>130</v>
      </c>
      <c r="I692" s="171">
        <v>41278</v>
      </c>
    </row>
    <row r="693" spans="1:9">
      <c r="A693" s="154" t="s">
        <v>790</v>
      </c>
      <c r="B693" s="154" t="s">
        <v>813</v>
      </c>
      <c r="C693" s="155">
        <v>42005</v>
      </c>
      <c r="D693" s="156">
        <v>11658</v>
      </c>
      <c r="E693" s="157">
        <v>165</v>
      </c>
      <c r="F693" s="168">
        <v>92</v>
      </c>
      <c r="G693" s="157">
        <v>257</v>
      </c>
      <c r="H693" s="158" t="s">
        <v>130</v>
      </c>
      <c r="I693" s="170">
        <v>39814</v>
      </c>
    </row>
    <row r="694" spans="1:9">
      <c r="A694" s="159" t="s">
        <v>790</v>
      </c>
      <c r="B694" s="159" t="s">
        <v>814</v>
      </c>
      <c r="C694" s="160">
        <v>42005</v>
      </c>
      <c r="D694" s="161">
        <v>11658</v>
      </c>
      <c r="E694" s="162">
        <v>108</v>
      </c>
      <c r="F694" s="168">
        <v>64</v>
      </c>
      <c r="G694" s="162">
        <v>172</v>
      </c>
      <c r="H694" s="163" t="s">
        <v>130</v>
      </c>
      <c r="I694" s="171">
        <v>36537</v>
      </c>
    </row>
    <row r="695" spans="1:9">
      <c r="A695" s="154" t="s">
        <v>790</v>
      </c>
      <c r="B695" s="154" t="s">
        <v>815</v>
      </c>
      <c r="C695" s="155">
        <v>42005</v>
      </c>
      <c r="D695" s="156">
        <v>11658</v>
      </c>
      <c r="E695" s="157">
        <v>132</v>
      </c>
      <c r="F695" s="168">
        <v>61</v>
      </c>
      <c r="G695" s="157">
        <v>193</v>
      </c>
      <c r="H695" s="158" t="s">
        <v>130</v>
      </c>
      <c r="I695" s="170">
        <v>38355</v>
      </c>
    </row>
    <row r="696" spans="1:9" ht="24">
      <c r="A696" s="159" t="s">
        <v>790</v>
      </c>
      <c r="B696" s="159" t="s">
        <v>816</v>
      </c>
      <c r="C696" s="160">
        <v>42005</v>
      </c>
      <c r="D696" s="161">
        <v>11658</v>
      </c>
      <c r="E696" s="162">
        <v>76</v>
      </c>
      <c r="F696" s="168">
        <v>84</v>
      </c>
      <c r="G696" s="162">
        <v>160</v>
      </c>
      <c r="H696" s="163" t="s">
        <v>130</v>
      </c>
      <c r="I696" s="171">
        <v>40547</v>
      </c>
    </row>
    <row r="697" spans="1:9">
      <c r="A697" s="154" t="s">
        <v>790</v>
      </c>
      <c r="B697" s="154" t="s">
        <v>131</v>
      </c>
      <c r="C697" s="155">
        <v>42005</v>
      </c>
      <c r="D697" s="156">
        <v>11658</v>
      </c>
      <c r="E697" s="157">
        <v>102</v>
      </c>
      <c r="F697" s="168">
        <v>65</v>
      </c>
      <c r="G697" s="157">
        <v>167</v>
      </c>
      <c r="H697" s="158" t="s">
        <v>130</v>
      </c>
      <c r="I697" s="170">
        <v>36537</v>
      </c>
    </row>
    <row r="698" spans="1:9" ht="46.5">
      <c r="A698" s="159" t="s">
        <v>790</v>
      </c>
      <c r="B698" s="159" t="s">
        <v>817</v>
      </c>
      <c r="C698" s="160">
        <v>42005</v>
      </c>
      <c r="D698" s="161">
        <v>11658</v>
      </c>
      <c r="E698" s="162">
        <v>132</v>
      </c>
      <c r="F698" s="168">
        <v>97</v>
      </c>
      <c r="G698" s="162">
        <v>229</v>
      </c>
      <c r="H698" s="163" t="s">
        <v>130</v>
      </c>
      <c r="I698" s="171">
        <v>41645</v>
      </c>
    </row>
    <row r="699" spans="1:9">
      <c r="A699" s="154" t="s">
        <v>790</v>
      </c>
      <c r="B699" s="154" t="s">
        <v>818</v>
      </c>
      <c r="C699" s="155">
        <v>42005</v>
      </c>
      <c r="D699" s="156">
        <v>11658</v>
      </c>
      <c r="E699" s="157">
        <v>123</v>
      </c>
      <c r="F699" s="168">
        <v>75</v>
      </c>
      <c r="G699" s="157">
        <v>198</v>
      </c>
      <c r="H699" s="158" t="s">
        <v>130</v>
      </c>
      <c r="I699" s="170">
        <v>36537</v>
      </c>
    </row>
    <row r="700" spans="1:9" ht="24">
      <c r="A700" s="159" t="s">
        <v>790</v>
      </c>
      <c r="B700" s="159" t="s">
        <v>819</v>
      </c>
      <c r="C700" s="160">
        <v>42005</v>
      </c>
      <c r="D700" s="161">
        <v>11658</v>
      </c>
      <c r="E700" s="162">
        <v>134</v>
      </c>
      <c r="F700" s="168">
        <v>71</v>
      </c>
      <c r="G700" s="162">
        <v>205</v>
      </c>
      <c r="H700" s="163" t="s">
        <v>130</v>
      </c>
      <c r="I700" s="171">
        <v>38359</v>
      </c>
    </row>
    <row r="701" spans="1:9" ht="24">
      <c r="A701" s="154" t="s">
        <v>790</v>
      </c>
      <c r="B701" s="154" t="s">
        <v>820</v>
      </c>
      <c r="C701" s="155">
        <v>42005</v>
      </c>
      <c r="D701" s="156">
        <v>11658</v>
      </c>
      <c r="E701" s="157">
        <v>181</v>
      </c>
      <c r="F701" s="168">
        <v>99</v>
      </c>
      <c r="G701" s="157">
        <v>280</v>
      </c>
      <c r="H701" s="158" t="s">
        <v>130</v>
      </c>
      <c r="I701" s="170">
        <v>41285</v>
      </c>
    </row>
    <row r="702" spans="1:9">
      <c r="A702" s="159" t="s">
        <v>790</v>
      </c>
      <c r="B702" s="159" t="s">
        <v>821</v>
      </c>
      <c r="C702" s="160">
        <v>42005</v>
      </c>
      <c r="D702" s="161">
        <v>11658</v>
      </c>
      <c r="E702" s="162">
        <v>113</v>
      </c>
      <c r="F702" s="168">
        <v>59</v>
      </c>
      <c r="G702" s="162">
        <v>172</v>
      </c>
      <c r="H702" s="163" t="s">
        <v>130</v>
      </c>
      <c r="I702" s="171">
        <v>36537</v>
      </c>
    </row>
    <row r="703" spans="1:9">
      <c r="A703" s="154" t="s">
        <v>790</v>
      </c>
      <c r="B703" s="154" t="s">
        <v>822</v>
      </c>
      <c r="C703" s="155">
        <v>42005</v>
      </c>
      <c r="D703" s="156">
        <v>11658</v>
      </c>
      <c r="E703" s="157">
        <v>111</v>
      </c>
      <c r="F703" s="168">
        <v>51</v>
      </c>
      <c r="G703" s="157">
        <v>162</v>
      </c>
      <c r="H703" s="158" t="s">
        <v>130</v>
      </c>
      <c r="I703" s="170">
        <v>36167</v>
      </c>
    </row>
    <row r="704" spans="1:9" ht="24">
      <c r="A704" s="159" t="s">
        <v>790</v>
      </c>
      <c r="B704" s="159" t="s">
        <v>823</v>
      </c>
      <c r="C704" s="160">
        <v>42005</v>
      </c>
      <c r="D704" s="161">
        <v>11658</v>
      </c>
      <c r="E704" s="162">
        <v>120</v>
      </c>
      <c r="F704" s="168">
        <v>59</v>
      </c>
      <c r="G704" s="162">
        <v>179</v>
      </c>
      <c r="H704" s="163" t="s">
        <v>130</v>
      </c>
      <c r="I704" s="171">
        <v>36537</v>
      </c>
    </row>
    <row r="705" spans="1:9">
      <c r="A705" s="154" t="s">
        <v>790</v>
      </c>
      <c r="B705" s="154" t="s">
        <v>824</v>
      </c>
      <c r="C705" s="155">
        <v>42005</v>
      </c>
      <c r="D705" s="156">
        <v>11658</v>
      </c>
      <c r="E705" s="157">
        <v>94</v>
      </c>
      <c r="F705" s="168">
        <v>57</v>
      </c>
      <c r="G705" s="157">
        <v>151</v>
      </c>
      <c r="H705" s="158" t="s">
        <v>130</v>
      </c>
      <c r="I705" s="170">
        <v>33981</v>
      </c>
    </row>
    <row r="706" spans="1:9">
      <c r="A706" s="159" t="s">
        <v>790</v>
      </c>
      <c r="B706" s="159" t="s">
        <v>825</v>
      </c>
      <c r="C706" s="160">
        <v>42005</v>
      </c>
      <c r="D706" s="161">
        <v>11658</v>
      </c>
      <c r="E706" s="162">
        <v>126</v>
      </c>
      <c r="F706" s="168">
        <v>78</v>
      </c>
      <c r="G706" s="162">
        <v>204</v>
      </c>
      <c r="H706" s="163" t="s">
        <v>130</v>
      </c>
      <c r="I706" s="171">
        <v>41642</v>
      </c>
    </row>
    <row r="707" spans="1:9" ht="24">
      <c r="A707" s="154" t="s">
        <v>790</v>
      </c>
      <c r="B707" s="154" t="s">
        <v>826</v>
      </c>
      <c r="C707" s="155">
        <v>42005</v>
      </c>
      <c r="D707" s="156">
        <v>11658</v>
      </c>
      <c r="E707" s="157">
        <v>242</v>
      </c>
      <c r="F707" s="168">
        <v>95</v>
      </c>
      <c r="G707" s="157">
        <v>337</v>
      </c>
      <c r="H707" s="158" t="s">
        <v>130</v>
      </c>
      <c r="I707" s="170">
        <v>41276</v>
      </c>
    </row>
    <row r="708" spans="1:9">
      <c r="A708" s="159" t="s">
        <v>790</v>
      </c>
      <c r="B708" s="159" t="s">
        <v>827</v>
      </c>
      <c r="C708" s="160">
        <v>42005</v>
      </c>
      <c r="D708" s="161">
        <v>11658</v>
      </c>
      <c r="E708" s="162">
        <v>120</v>
      </c>
      <c r="F708" s="168">
        <v>71</v>
      </c>
      <c r="G708" s="162">
        <v>191</v>
      </c>
      <c r="H708" s="163" t="s">
        <v>130</v>
      </c>
      <c r="I708" s="171">
        <v>36537</v>
      </c>
    </row>
    <row r="709" spans="1:9">
      <c r="A709" s="154" t="s">
        <v>790</v>
      </c>
      <c r="B709" s="154" t="s">
        <v>828</v>
      </c>
      <c r="C709" s="155">
        <v>42005</v>
      </c>
      <c r="D709" s="156">
        <v>11658</v>
      </c>
      <c r="E709" s="157">
        <v>134</v>
      </c>
      <c r="F709" s="168">
        <v>63</v>
      </c>
      <c r="G709" s="157">
        <v>197</v>
      </c>
      <c r="H709" s="158" t="s">
        <v>130</v>
      </c>
      <c r="I709" s="170">
        <v>38361</v>
      </c>
    </row>
    <row r="710" spans="1:9">
      <c r="A710" s="159" t="s">
        <v>829</v>
      </c>
      <c r="B710" s="159" t="s">
        <v>830</v>
      </c>
      <c r="C710" s="160">
        <v>42005</v>
      </c>
      <c r="D710" s="161">
        <v>11658</v>
      </c>
      <c r="E710" s="162">
        <v>120</v>
      </c>
      <c r="F710" s="168">
        <v>65</v>
      </c>
      <c r="G710" s="162">
        <v>185</v>
      </c>
      <c r="H710" s="162" t="s">
        <v>133</v>
      </c>
      <c r="I710" s="171">
        <v>41646</v>
      </c>
    </row>
    <row r="711" spans="1:9">
      <c r="A711" s="154" t="s">
        <v>829</v>
      </c>
      <c r="B711" s="154" t="s">
        <v>831</v>
      </c>
      <c r="C711" s="155">
        <v>42005</v>
      </c>
      <c r="D711" s="156">
        <v>11658</v>
      </c>
      <c r="E711" s="157">
        <v>125</v>
      </c>
      <c r="F711" s="168">
        <v>73</v>
      </c>
      <c r="G711" s="157">
        <v>198</v>
      </c>
      <c r="H711" s="157" t="s">
        <v>133</v>
      </c>
      <c r="I711" s="170">
        <v>41646</v>
      </c>
    </row>
    <row r="712" spans="1:9">
      <c r="A712" s="159" t="s">
        <v>829</v>
      </c>
      <c r="B712" s="159" t="s">
        <v>131</v>
      </c>
      <c r="C712" s="160">
        <v>42005</v>
      </c>
      <c r="D712" s="161">
        <v>11658</v>
      </c>
      <c r="E712" s="162">
        <v>120</v>
      </c>
      <c r="F712" s="168">
        <v>65</v>
      </c>
      <c r="G712" s="162">
        <v>185</v>
      </c>
      <c r="H712" s="162" t="s">
        <v>133</v>
      </c>
      <c r="I712" s="171">
        <v>41646</v>
      </c>
    </row>
    <row r="713" spans="1:9">
      <c r="A713" s="154" t="s">
        <v>829</v>
      </c>
      <c r="B713" s="154" t="s">
        <v>832</v>
      </c>
      <c r="C713" s="155">
        <v>42005</v>
      </c>
      <c r="D713" s="156">
        <v>11658</v>
      </c>
      <c r="E713" s="157">
        <v>129</v>
      </c>
      <c r="F713" s="168">
        <v>72</v>
      </c>
      <c r="G713" s="157">
        <v>201</v>
      </c>
      <c r="H713" s="157" t="s">
        <v>133</v>
      </c>
      <c r="I713" s="170">
        <v>41646</v>
      </c>
    </row>
    <row r="714" spans="1:9">
      <c r="A714" s="159" t="s">
        <v>829</v>
      </c>
      <c r="B714" s="159" t="s">
        <v>833</v>
      </c>
      <c r="C714" s="160">
        <v>42005</v>
      </c>
      <c r="D714" s="161">
        <v>11658</v>
      </c>
      <c r="E714" s="162">
        <v>127</v>
      </c>
      <c r="F714" s="168">
        <v>71</v>
      </c>
      <c r="G714" s="162">
        <v>198</v>
      </c>
      <c r="H714" s="162" t="s">
        <v>133</v>
      </c>
      <c r="I714" s="171">
        <v>41646</v>
      </c>
    </row>
    <row r="715" spans="1:9">
      <c r="A715" s="154" t="s">
        <v>834</v>
      </c>
      <c r="B715" s="154" t="s">
        <v>835</v>
      </c>
      <c r="C715" s="155">
        <v>42005</v>
      </c>
      <c r="D715" s="156">
        <v>11658</v>
      </c>
      <c r="E715" s="157">
        <v>161</v>
      </c>
      <c r="F715" s="168">
        <v>73</v>
      </c>
      <c r="G715" s="157">
        <v>234</v>
      </c>
      <c r="H715" s="157" t="s">
        <v>133</v>
      </c>
      <c r="I715" s="170">
        <v>40180</v>
      </c>
    </row>
    <row r="716" spans="1:9">
      <c r="A716" s="159" t="s">
        <v>834</v>
      </c>
      <c r="B716" s="159" t="s">
        <v>131</v>
      </c>
      <c r="C716" s="160">
        <v>42005</v>
      </c>
      <c r="D716" s="161">
        <v>11658</v>
      </c>
      <c r="E716" s="162">
        <v>161</v>
      </c>
      <c r="F716" s="168">
        <v>73</v>
      </c>
      <c r="G716" s="162">
        <v>234</v>
      </c>
      <c r="H716" s="162" t="s">
        <v>133</v>
      </c>
      <c r="I716" s="171">
        <v>40180</v>
      </c>
    </row>
    <row r="717" spans="1:9">
      <c r="A717" s="154" t="s">
        <v>836</v>
      </c>
      <c r="B717" s="154" t="s">
        <v>837</v>
      </c>
      <c r="C717" s="155">
        <v>42005</v>
      </c>
      <c r="D717" s="156">
        <v>11658</v>
      </c>
      <c r="E717" s="157">
        <v>406</v>
      </c>
      <c r="F717" s="168">
        <v>121</v>
      </c>
      <c r="G717" s="157">
        <v>527</v>
      </c>
      <c r="H717" s="158" t="s">
        <v>130</v>
      </c>
      <c r="I717" s="170">
        <v>42008</v>
      </c>
    </row>
    <row r="718" spans="1:9">
      <c r="A718" s="159" t="s">
        <v>838</v>
      </c>
      <c r="B718" s="159" t="s">
        <v>131</v>
      </c>
      <c r="C718" s="160">
        <v>42005</v>
      </c>
      <c r="D718" s="161">
        <v>11658</v>
      </c>
      <c r="E718" s="162">
        <v>90</v>
      </c>
      <c r="F718" s="168">
        <v>71</v>
      </c>
      <c r="G718" s="162">
        <v>161</v>
      </c>
      <c r="H718" s="162" t="s">
        <v>133</v>
      </c>
      <c r="I718" s="171">
        <v>41640</v>
      </c>
    </row>
    <row r="719" spans="1:9">
      <c r="A719" s="154" t="s">
        <v>838</v>
      </c>
      <c r="B719" s="154" t="s">
        <v>839</v>
      </c>
      <c r="C719" s="155">
        <v>42005</v>
      </c>
      <c r="D719" s="156">
        <v>11658</v>
      </c>
      <c r="E719" s="157">
        <v>185</v>
      </c>
      <c r="F719" s="168">
        <v>100</v>
      </c>
      <c r="G719" s="157">
        <v>285</v>
      </c>
      <c r="H719" s="157" t="s">
        <v>133</v>
      </c>
      <c r="I719" s="170">
        <v>41640</v>
      </c>
    </row>
    <row r="720" spans="1:9">
      <c r="A720" s="159" t="s">
        <v>840</v>
      </c>
      <c r="B720" s="159" t="s">
        <v>131</v>
      </c>
      <c r="C720" s="160">
        <v>42005</v>
      </c>
      <c r="D720" s="161">
        <v>11658</v>
      </c>
      <c r="E720" s="162">
        <v>187</v>
      </c>
      <c r="F720" s="168">
        <v>78</v>
      </c>
      <c r="G720" s="162">
        <v>265</v>
      </c>
      <c r="H720" s="162" t="s">
        <v>133</v>
      </c>
      <c r="I720" s="171">
        <v>42008</v>
      </c>
    </row>
    <row r="721" spans="1:9">
      <c r="A721" s="154" t="s">
        <v>840</v>
      </c>
      <c r="B721" s="154" t="s">
        <v>841</v>
      </c>
      <c r="C721" s="155">
        <v>42005</v>
      </c>
      <c r="D721" s="156">
        <v>11658</v>
      </c>
      <c r="E721" s="157">
        <v>187</v>
      </c>
      <c r="F721" s="168">
        <v>78</v>
      </c>
      <c r="G721" s="157">
        <v>265</v>
      </c>
      <c r="H721" s="157" t="s">
        <v>133</v>
      </c>
      <c r="I721" s="170">
        <v>42008</v>
      </c>
    </row>
    <row r="722" spans="1:9">
      <c r="A722" s="159" t="s">
        <v>842</v>
      </c>
      <c r="B722" s="159" t="s">
        <v>843</v>
      </c>
      <c r="C722" s="160">
        <v>42009</v>
      </c>
      <c r="D722" s="161">
        <v>11263</v>
      </c>
      <c r="E722" s="162">
        <v>70</v>
      </c>
      <c r="F722" s="168">
        <v>55</v>
      </c>
      <c r="G722" s="162">
        <v>125</v>
      </c>
      <c r="H722" s="162" t="s">
        <v>133</v>
      </c>
      <c r="I722" s="171">
        <v>40186</v>
      </c>
    </row>
    <row r="723" spans="1:9">
      <c r="A723" s="154" t="s">
        <v>842</v>
      </c>
      <c r="B723" s="154" t="s">
        <v>843</v>
      </c>
      <c r="C723" s="155">
        <v>42016</v>
      </c>
      <c r="D723" s="156">
        <v>11049</v>
      </c>
      <c r="E723" s="157">
        <v>105</v>
      </c>
      <c r="F723" s="168">
        <v>59</v>
      </c>
      <c r="G723" s="157">
        <v>164</v>
      </c>
      <c r="H723" s="157" t="s">
        <v>133</v>
      </c>
      <c r="I723" s="170">
        <v>40186</v>
      </c>
    </row>
    <row r="724" spans="1:9">
      <c r="A724" s="159" t="s">
        <v>844</v>
      </c>
      <c r="B724" s="159" t="s">
        <v>845</v>
      </c>
      <c r="C724" s="160">
        <v>42005</v>
      </c>
      <c r="D724" s="161">
        <v>11658</v>
      </c>
      <c r="E724" s="162">
        <v>146</v>
      </c>
      <c r="F724" s="168">
        <v>59</v>
      </c>
      <c r="G724" s="162">
        <v>205</v>
      </c>
      <c r="H724" s="162" t="s">
        <v>133</v>
      </c>
      <c r="I724" s="171">
        <v>42008</v>
      </c>
    </row>
    <row r="725" spans="1:9">
      <c r="A725" s="154" t="s">
        <v>844</v>
      </c>
      <c r="B725" s="154" t="s">
        <v>846</v>
      </c>
      <c r="C725" s="155">
        <v>42005</v>
      </c>
      <c r="D725" s="156">
        <v>11658</v>
      </c>
      <c r="E725" s="157">
        <v>192</v>
      </c>
      <c r="F725" s="168">
        <v>85</v>
      </c>
      <c r="G725" s="157">
        <v>277</v>
      </c>
      <c r="H725" s="157" t="s">
        <v>133</v>
      </c>
      <c r="I725" s="170">
        <v>42008</v>
      </c>
    </row>
    <row r="726" spans="1:9">
      <c r="A726" s="159" t="s">
        <v>844</v>
      </c>
      <c r="B726" s="159" t="s">
        <v>847</v>
      </c>
      <c r="C726" s="160">
        <v>42005</v>
      </c>
      <c r="D726" s="161">
        <v>11658</v>
      </c>
      <c r="E726" s="162">
        <v>215</v>
      </c>
      <c r="F726" s="168">
        <v>83</v>
      </c>
      <c r="G726" s="162">
        <v>298</v>
      </c>
      <c r="H726" s="162" t="s">
        <v>133</v>
      </c>
      <c r="I726" s="171">
        <v>42008</v>
      </c>
    </row>
    <row r="727" spans="1:9">
      <c r="A727" s="154" t="s">
        <v>844</v>
      </c>
      <c r="B727" s="154" t="s">
        <v>848</v>
      </c>
      <c r="C727" s="155">
        <v>42005</v>
      </c>
      <c r="D727" s="156">
        <v>11658</v>
      </c>
      <c r="E727" s="157">
        <v>199</v>
      </c>
      <c r="F727" s="168">
        <v>77</v>
      </c>
      <c r="G727" s="157">
        <v>276</v>
      </c>
      <c r="H727" s="157" t="s">
        <v>133</v>
      </c>
      <c r="I727" s="170">
        <v>42008</v>
      </c>
    </row>
    <row r="728" spans="1:9">
      <c r="A728" s="159" t="s">
        <v>844</v>
      </c>
      <c r="B728" s="159" t="s">
        <v>131</v>
      </c>
      <c r="C728" s="160">
        <v>42005</v>
      </c>
      <c r="D728" s="161">
        <v>11658</v>
      </c>
      <c r="E728" s="162">
        <v>131</v>
      </c>
      <c r="F728" s="168">
        <v>67</v>
      </c>
      <c r="G728" s="162">
        <v>198</v>
      </c>
      <c r="H728" s="162" t="s">
        <v>133</v>
      </c>
      <c r="I728" s="171">
        <v>42008</v>
      </c>
    </row>
    <row r="729" spans="1:9">
      <c r="A729" s="154" t="s">
        <v>844</v>
      </c>
      <c r="B729" s="154" t="s">
        <v>849</v>
      </c>
      <c r="C729" s="155">
        <v>42005</v>
      </c>
      <c r="D729" s="156">
        <v>11658</v>
      </c>
      <c r="E729" s="157">
        <v>148</v>
      </c>
      <c r="F729" s="168">
        <v>79</v>
      </c>
      <c r="G729" s="157">
        <v>227</v>
      </c>
      <c r="H729" s="157" t="s">
        <v>133</v>
      </c>
      <c r="I729" s="170">
        <v>42008</v>
      </c>
    </row>
    <row r="730" spans="1:9">
      <c r="A730" s="159" t="s">
        <v>844</v>
      </c>
      <c r="B730" s="159" t="s">
        <v>850</v>
      </c>
      <c r="C730" s="160">
        <v>42005</v>
      </c>
      <c r="D730" s="161">
        <v>11658</v>
      </c>
      <c r="E730" s="162">
        <v>165</v>
      </c>
      <c r="F730" s="168">
        <v>77</v>
      </c>
      <c r="G730" s="162">
        <v>242</v>
      </c>
      <c r="H730" s="162" t="s">
        <v>133</v>
      </c>
      <c r="I730" s="171">
        <v>42008</v>
      </c>
    </row>
    <row r="731" spans="1:9">
      <c r="A731" s="154" t="s">
        <v>844</v>
      </c>
      <c r="B731" s="154" t="s">
        <v>851</v>
      </c>
      <c r="C731" s="155">
        <v>42005</v>
      </c>
      <c r="D731" s="156">
        <v>11658</v>
      </c>
      <c r="E731" s="157">
        <v>155</v>
      </c>
      <c r="F731" s="168">
        <v>63</v>
      </c>
      <c r="G731" s="157">
        <v>218</v>
      </c>
      <c r="H731" s="157" t="s">
        <v>133</v>
      </c>
      <c r="I731" s="170">
        <v>42008</v>
      </c>
    </row>
    <row r="732" spans="1:9">
      <c r="A732" s="159" t="s">
        <v>852</v>
      </c>
      <c r="B732" s="159" t="s">
        <v>853</v>
      </c>
      <c r="C732" s="160">
        <v>42005</v>
      </c>
      <c r="D732" s="161">
        <v>11658</v>
      </c>
      <c r="E732" s="162">
        <v>220</v>
      </c>
      <c r="F732" s="168">
        <v>110</v>
      </c>
      <c r="G732" s="162">
        <v>330</v>
      </c>
      <c r="H732" s="162" t="s">
        <v>133</v>
      </c>
      <c r="I732" s="171">
        <v>42008</v>
      </c>
    </row>
    <row r="733" spans="1:9">
      <c r="A733" s="154" t="s">
        <v>852</v>
      </c>
      <c r="B733" s="154" t="s">
        <v>131</v>
      </c>
      <c r="C733" s="155">
        <v>42005</v>
      </c>
      <c r="D733" s="156">
        <v>11658</v>
      </c>
      <c r="E733" s="157">
        <v>189</v>
      </c>
      <c r="F733" s="168">
        <v>114</v>
      </c>
      <c r="G733" s="157">
        <v>303</v>
      </c>
      <c r="H733" s="157" t="s">
        <v>133</v>
      </c>
      <c r="I733" s="170">
        <v>41645</v>
      </c>
    </row>
    <row r="734" spans="1:9">
      <c r="A734" s="159" t="s">
        <v>852</v>
      </c>
      <c r="B734" s="159" t="s">
        <v>854</v>
      </c>
      <c r="C734" s="160">
        <v>42005</v>
      </c>
      <c r="D734" s="161">
        <v>11658</v>
      </c>
      <c r="E734" s="162">
        <v>189</v>
      </c>
      <c r="F734" s="168">
        <v>114</v>
      </c>
      <c r="G734" s="162">
        <v>303</v>
      </c>
      <c r="H734" s="162" t="s">
        <v>133</v>
      </c>
      <c r="I734" s="171">
        <v>41645</v>
      </c>
    </row>
    <row r="735" spans="1:9">
      <c r="A735" s="154" t="s">
        <v>855</v>
      </c>
      <c r="B735" s="154" t="s">
        <v>856</v>
      </c>
      <c r="C735" s="155">
        <v>42005</v>
      </c>
      <c r="D735" s="156">
        <v>11658</v>
      </c>
      <c r="E735" s="157">
        <v>87</v>
      </c>
      <c r="F735" s="168">
        <v>48</v>
      </c>
      <c r="G735" s="157">
        <v>135</v>
      </c>
      <c r="H735" s="157" t="s">
        <v>133</v>
      </c>
      <c r="I735" s="170">
        <v>42008</v>
      </c>
    </row>
    <row r="736" spans="1:9">
      <c r="A736" s="159" t="s">
        <v>855</v>
      </c>
      <c r="B736" s="159" t="s">
        <v>131</v>
      </c>
      <c r="C736" s="160">
        <v>42005</v>
      </c>
      <c r="D736" s="161">
        <v>11658</v>
      </c>
      <c r="E736" s="162">
        <v>71</v>
      </c>
      <c r="F736" s="168">
        <v>58</v>
      </c>
      <c r="G736" s="162">
        <v>129</v>
      </c>
      <c r="H736" s="162" t="s">
        <v>133</v>
      </c>
      <c r="I736" s="171">
        <v>42008</v>
      </c>
    </row>
    <row r="737" spans="1:9" ht="24">
      <c r="A737" s="154" t="s">
        <v>855</v>
      </c>
      <c r="B737" s="154" t="s">
        <v>857</v>
      </c>
      <c r="C737" s="155">
        <v>42005</v>
      </c>
      <c r="D737" s="156">
        <v>11658</v>
      </c>
      <c r="E737" s="157">
        <v>115</v>
      </c>
      <c r="F737" s="168">
        <v>62</v>
      </c>
      <c r="G737" s="157">
        <v>177</v>
      </c>
      <c r="H737" s="157" t="s">
        <v>133</v>
      </c>
      <c r="I737" s="170">
        <v>42008</v>
      </c>
    </row>
    <row r="738" spans="1:9">
      <c r="A738" s="159" t="s">
        <v>855</v>
      </c>
      <c r="B738" s="159" t="s">
        <v>858</v>
      </c>
      <c r="C738" s="160">
        <v>42005</v>
      </c>
      <c r="D738" s="161">
        <v>11658</v>
      </c>
      <c r="E738" s="162">
        <v>88</v>
      </c>
      <c r="F738" s="168">
        <v>58</v>
      </c>
      <c r="G738" s="162">
        <v>146</v>
      </c>
      <c r="H738" s="162" t="s">
        <v>133</v>
      </c>
      <c r="I738" s="171">
        <v>42008</v>
      </c>
    </row>
    <row r="739" spans="1:9">
      <c r="A739" s="154" t="s">
        <v>855</v>
      </c>
      <c r="B739" s="154" t="s">
        <v>859</v>
      </c>
      <c r="C739" s="155">
        <v>42005</v>
      </c>
      <c r="D739" s="156">
        <v>11658</v>
      </c>
      <c r="E739" s="157">
        <v>150</v>
      </c>
      <c r="F739" s="168">
        <v>92</v>
      </c>
      <c r="G739" s="157">
        <v>242</v>
      </c>
      <c r="H739" s="157" t="s">
        <v>133</v>
      </c>
      <c r="I739" s="170">
        <v>41281</v>
      </c>
    </row>
    <row r="740" spans="1:9">
      <c r="A740" s="159" t="s">
        <v>860</v>
      </c>
      <c r="B740" s="159" t="s">
        <v>861</v>
      </c>
      <c r="C740" s="160">
        <v>42005</v>
      </c>
      <c r="D740" s="161">
        <v>11658</v>
      </c>
      <c r="E740" s="162">
        <v>148</v>
      </c>
      <c r="F740" s="168">
        <v>101</v>
      </c>
      <c r="G740" s="162">
        <v>249</v>
      </c>
      <c r="H740" s="162" t="s">
        <v>133</v>
      </c>
      <c r="I740" s="171">
        <v>40917</v>
      </c>
    </row>
    <row r="741" spans="1:9">
      <c r="A741" s="154" t="s">
        <v>862</v>
      </c>
      <c r="B741" s="154" t="s">
        <v>863</v>
      </c>
      <c r="C741" s="155">
        <v>42005</v>
      </c>
      <c r="D741" s="156">
        <v>11658</v>
      </c>
      <c r="E741" s="157">
        <v>166</v>
      </c>
      <c r="F741" s="168">
        <v>91</v>
      </c>
      <c r="G741" s="157">
        <v>257</v>
      </c>
      <c r="H741" s="157" t="s">
        <v>133</v>
      </c>
      <c r="I741" s="170">
        <v>41640</v>
      </c>
    </row>
    <row r="742" spans="1:9">
      <c r="A742" s="159" t="s">
        <v>862</v>
      </c>
      <c r="B742" s="159" t="s">
        <v>131</v>
      </c>
      <c r="C742" s="160">
        <v>42005</v>
      </c>
      <c r="D742" s="161">
        <v>11658</v>
      </c>
      <c r="E742" s="162">
        <v>129</v>
      </c>
      <c r="F742" s="168">
        <v>59</v>
      </c>
      <c r="G742" s="162">
        <v>188</v>
      </c>
      <c r="H742" s="162" t="s">
        <v>133</v>
      </c>
      <c r="I742" s="171">
        <v>41640</v>
      </c>
    </row>
    <row r="743" spans="1:9">
      <c r="A743" s="154" t="s">
        <v>862</v>
      </c>
      <c r="B743" s="154" t="s">
        <v>864</v>
      </c>
      <c r="C743" s="155">
        <v>42005</v>
      </c>
      <c r="D743" s="156">
        <v>11658</v>
      </c>
      <c r="E743" s="157">
        <v>124</v>
      </c>
      <c r="F743" s="168">
        <v>60</v>
      </c>
      <c r="G743" s="157">
        <v>184</v>
      </c>
      <c r="H743" s="157" t="s">
        <v>133</v>
      </c>
      <c r="I743" s="170">
        <v>41640</v>
      </c>
    </row>
    <row r="744" spans="1:9">
      <c r="A744" s="159" t="s">
        <v>865</v>
      </c>
      <c r="B744" s="159" t="s">
        <v>866</v>
      </c>
      <c r="C744" s="160">
        <v>42005</v>
      </c>
      <c r="D744" s="161">
        <v>11658</v>
      </c>
      <c r="E744" s="162">
        <v>225</v>
      </c>
      <c r="F744" s="168">
        <v>137</v>
      </c>
      <c r="G744" s="162">
        <v>362</v>
      </c>
      <c r="H744" s="162" t="s">
        <v>133</v>
      </c>
      <c r="I744" s="171">
        <v>42008</v>
      </c>
    </row>
    <row r="745" spans="1:9">
      <c r="A745" s="154" t="s">
        <v>865</v>
      </c>
      <c r="B745" s="154" t="s">
        <v>867</v>
      </c>
      <c r="C745" s="155">
        <v>42005</v>
      </c>
      <c r="D745" s="156">
        <v>11658</v>
      </c>
      <c r="E745" s="157">
        <v>152</v>
      </c>
      <c r="F745" s="168">
        <v>112</v>
      </c>
      <c r="G745" s="157">
        <v>264</v>
      </c>
      <c r="H745" s="157" t="s">
        <v>133</v>
      </c>
      <c r="I745" s="170">
        <v>42008</v>
      </c>
    </row>
    <row r="746" spans="1:9">
      <c r="A746" s="159" t="s">
        <v>865</v>
      </c>
      <c r="B746" s="159" t="s">
        <v>868</v>
      </c>
      <c r="C746" s="160">
        <v>42005</v>
      </c>
      <c r="D746" s="161">
        <v>11658</v>
      </c>
      <c r="E746" s="162">
        <v>203</v>
      </c>
      <c r="F746" s="168">
        <v>107</v>
      </c>
      <c r="G746" s="162">
        <v>310</v>
      </c>
      <c r="H746" s="162" t="s">
        <v>133</v>
      </c>
      <c r="I746" s="171">
        <v>42008</v>
      </c>
    </row>
    <row r="747" spans="1:9">
      <c r="A747" s="154" t="s">
        <v>865</v>
      </c>
      <c r="B747" s="154" t="s">
        <v>869</v>
      </c>
      <c r="C747" s="155">
        <v>42005</v>
      </c>
      <c r="D747" s="156">
        <v>11658</v>
      </c>
      <c r="E747" s="157">
        <v>167</v>
      </c>
      <c r="F747" s="168">
        <v>121</v>
      </c>
      <c r="G747" s="157">
        <v>288</v>
      </c>
      <c r="H747" s="157" t="s">
        <v>133</v>
      </c>
      <c r="I747" s="170">
        <v>42008</v>
      </c>
    </row>
    <row r="748" spans="1:9">
      <c r="A748" s="159" t="s">
        <v>865</v>
      </c>
      <c r="B748" s="159" t="s">
        <v>870</v>
      </c>
      <c r="C748" s="160">
        <v>42005</v>
      </c>
      <c r="D748" s="161">
        <v>11658</v>
      </c>
      <c r="E748" s="162">
        <v>229</v>
      </c>
      <c r="F748" s="168">
        <v>134</v>
      </c>
      <c r="G748" s="162">
        <v>363</v>
      </c>
      <c r="H748" s="162" t="s">
        <v>133</v>
      </c>
      <c r="I748" s="171">
        <v>42008</v>
      </c>
    </row>
    <row r="749" spans="1:9">
      <c r="A749" s="154" t="s">
        <v>865</v>
      </c>
      <c r="B749" s="154" t="s">
        <v>871</v>
      </c>
      <c r="C749" s="155">
        <v>42005</v>
      </c>
      <c r="D749" s="156">
        <v>11658</v>
      </c>
      <c r="E749" s="157">
        <v>185</v>
      </c>
      <c r="F749" s="168">
        <v>101</v>
      </c>
      <c r="G749" s="157">
        <v>286</v>
      </c>
      <c r="H749" s="157" t="s">
        <v>133</v>
      </c>
      <c r="I749" s="170">
        <v>42008</v>
      </c>
    </row>
    <row r="750" spans="1:9">
      <c r="A750" s="159" t="s">
        <v>865</v>
      </c>
      <c r="B750" s="159" t="s">
        <v>131</v>
      </c>
      <c r="C750" s="160">
        <v>42005</v>
      </c>
      <c r="D750" s="161">
        <v>11658</v>
      </c>
      <c r="E750" s="162">
        <v>179</v>
      </c>
      <c r="F750" s="168">
        <v>112</v>
      </c>
      <c r="G750" s="162">
        <v>291</v>
      </c>
      <c r="H750" s="162" t="s">
        <v>133</v>
      </c>
      <c r="I750" s="171">
        <v>42008</v>
      </c>
    </row>
    <row r="751" spans="1:9">
      <c r="A751" s="154" t="s">
        <v>865</v>
      </c>
      <c r="B751" s="154" t="s">
        <v>872</v>
      </c>
      <c r="C751" s="155">
        <v>42005</v>
      </c>
      <c r="D751" s="156">
        <v>11658</v>
      </c>
      <c r="E751" s="157">
        <v>185</v>
      </c>
      <c r="F751" s="168">
        <v>123</v>
      </c>
      <c r="G751" s="157">
        <v>308</v>
      </c>
      <c r="H751" s="158" t="s">
        <v>130</v>
      </c>
      <c r="I751" s="170">
        <v>42008</v>
      </c>
    </row>
    <row r="752" spans="1:9">
      <c r="A752" s="159" t="s">
        <v>865</v>
      </c>
      <c r="B752" s="159" t="s">
        <v>873</v>
      </c>
      <c r="C752" s="160">
        <v>42005</v>
      </c>
      <c r="D752" s="161">
        <v>11658</v>
      </c>
      <c r="E752" s="162">
        <v>185</v>
      </c>
      <c r="F752" s="168">
        <v>123</v>
      </c>
      <c r="G752" s="162">
        <v>308</v>
      </c>
      <c r="H752" s="163" t="s">
        <v>130</v>
      </c>
      <c r="I752" s="171">
        <v>42008</v>
      </c>
    </row>
    <row r="753" spans="1:9">
      <c r="A753" s="154" t="s">
        <v>865</v>
      </c>
      <c r="B753" s="154" t="s">
        <v>874</v>
      </c>
      <c r="C753" s="155">
        <v>42005</v>
      </c>
      <c r="D753" s="156">
        <v>11658</v>
      </c>
      <c r="E753" s="157">
        <v>197</v>
      </c>
      <c r="F753" s="168">
        <v>113</v>
      </c>
      <c r="G753" s="157">
        <v>310</v>
      </c>
      <c r="H753" s="157" t="s">
        <v>133</v>
      </c>
      <c r="I753" s="170">
        <v>42008</v>
      </c>
    </row>
    <row r="754" spans="1:9">
      <c r="A754" s="159" t="s">
        <v>865</v>
      </c>
      <c r="B754" s="159" t="s">
        <v>875</v>
      </c>
      <c r="C754" s="160">
        <v>42005</v>
      </c>
      <c r="D754" s="161">
        <v>11658</v>
      </c>
      <c r="E754" s="162">
        <v>191</v>
      </c>
      <c r="F754" s="168">
        <v>109</v>
      </c>
      <c r="G754" s="162">
        <v>300</v>
      </c>
      <c r="H754" s="162" t="s">
        <v>133</v>
      </c>
      <c r="I754" s="171">
        <v>42008</v>
      </c>
    </row>
    <row r="755" spans="1:9">
      <c r="A755" s="154" t="s">
        <v>865</v>
      </c>
      <c r="B755" s="154" t="s">
        <v>876</v>
      </c>
      <c r="C755" s="155">
        <v>42005</v>
      </c>
      <c r="D755" s="156">
        <v>11658</v>
      </c>
      <c r="E755" s="157">
        <v>159</v>
      </c>
      <c r="F755" s="168">
        <v>112</v>
      </c>
      <c r="G755" s="157">
        <v>271</v>
      </c>
      <c r="H755" s="157" t="s">
        <v>133</v>
      </c>
      <c r="I755" s="170">
        <v>42008</v>
      </c>
    </row>
    <row r="756" spans="1:9">
      <c r="A756" s="159" t="s">
        <v>865</v>
      </c>
      <c r="B756" s="159" t="s">
        <v>877</v>
      </c>
      <c r="C756" s="160">
        <v>42005</v>
      </c>
      <c r="D756" s="161">
        <v>11658</v>
      </c>
      <c r="E756" s="162">
        <v>191</v>
      </c>
      <c r="F756" s="168">
        <v>109</v>
      </c>
      <c r="G756" s="162">
        <v>300</v>
      </c>
      <c r="H756" s="162" t="s">
        <v>133</v>
      </c>
      <c r="I756" s="171">
        <v>42008</v>
      </c>
    </row>
    <row r="757" spans="1:9">
      <c r="A757" s="154" t="s">
        <v>878</v>
      </c>
      <c r="B757" s="154" t="s">
        <v>879</v>
      </c>
      <c r="C757" s="155">
        <v>42098</v>
      </c>
      <c r="D757" s="156">
        <v>43435</v>
      </c>
      <c r="E757" s="157">
        <v>198</v>
      </c>
      <c r="F757" s="168">
        <v>117</v>
      </c>
      <c r="G757" s="157">
        <v>315</v>
      </c>
      <c r="H757" s="157" t="s">
        <v>133</v>
      </c>
      <c r="I757" s="170">
        <v>39452</v>
      </c>
    </row>
    <row r="758" spans="1:9">
      <c r="A758" s="159" t="s">
        <v>878</v>
      </c>
      <c r="B758" s="159" t="s">
        <v>879</v>
      </c>
      <c r="C758" s="161">
        <v>43800</v>
      </c>
      <c r="D758" s="160">
        <v>42067</v>
      </c>
      <c r="E758" s="162">
        <v>257</v>
      </c>
      <c r="F758" s="168">
        <v>123</v>
      </c>
      <c r="G758" s="162">
        <v>380</v>
      </c>
      <c r="H758" s="162" t="s">
        <v>133</v>
      </c>
      <c r="I758" s="171">
        <v>39452</v>
      </c>
    </row>
    <row r="759" spans="1:9">
      <c r="A759" s="154" t="s">
        <v>878</v>
      </c>
      <c r="B759" s="154" t="s">
        <v>880</v>
      </c>
      <c r="C759" s="156">
        <v>42095</v>
      </c>
      <c r="D759" s="156">
        <v>41974</v>
      </c>
      <c r="E759" s="157">
        <v>118</v>
      </c>
      <c r="F759" s="168">
        <v>88</v>
      </c>
      <c r="G759" s="157">
        <v>206</v>
      </c>
      <c r="H759" s="157" t="s">
        <v>133</v>
      </c>
      <c r="I759" s="170">
        <v>39452</v>
      </c>
    </row>
    <row r="760" spans="1:9">
      <c r="A760" s="159" t="s">
        <v>878</v>
      </c>
      <c r="B760" s="159" t="s">
        <v>880</v>
      </c>
      <c r="C760" s="161">
        <v>42339</v>
      </c>
      <c r="D760" s="161">
        <v>41730</v>
      </c>
      <c r="E760" s="162">
        <v>155</v>
      </c>
      <c r="F760" s="168">
        <v>91</v>
      </c>
      <c r="G760" s="162">
        <v>246</v>
      </c>
      <c r="H760" s="162" t="s">
        <v>133</v>
      </c>
      <c r="I760" s="171">
        <v>39452</v>
      </c>
    </row>
    <row r="761" spans="1:9">
      <c r="A761" s="154" t="s">
        <v>878</v>
      </c>
      <c r="B761" s="154" t="s">
        <v>881</v>
      </c>
      <c r="C761" s="155">
        <v>42005</v>
      </c>
      <c r="D761" s="156">
        <v>11658</v>
      </c>
      <c r="E761" s="157">
        <v>194</v>
      </c>
      <c r="F761" s="168">
        <v>111</v>
      </c>
      <c r="G761" s="157">
        <v>305</v>
      </c>
      <c r="H761" s="157" t="s">
        <v>133</v>
      </c>
      <c r="I761" s="170">
        <v>40919</v>
      </c>
    </row>
    <row r="762" spans="1:9">
      <c r="A762" s="159" t="s">
        <v>878</v>
      </c>
      <c r="B762" s="159" t="s">
        <v>131</v>
      </c>
      <c r="C762" s="161">
        <v>42095</v>
      </c>
      <c r="D762" s="161">
        <v>41974</v>
      </c>
      <c r="E762" s="162">
        <v>118</v>
      </c>
      <c r="F762" s="168">
        <v>88</v>
      </c>
      <c r="G762" s="162">
        <v>206</v>
      </c>
      <c r="H762" s="162" t="s">
        <v>133</v>
      </c>
      <c r="I762" s="171">
        <v>39452</v>
      </c>
    </row>
    <row r="763" spans="1:9">
      <c r="A763" s="154" t="s">
        <v>878</v>
      </c>
      <c r="B763" s="154" t="s">
        <v>131</v>
      </c>
      <c r="C763" s="156">
        <v>42339</v>
      </c>
      <c r="D763" s="156">
        <v>41730</v>
      </c>
      <c r="E763" s="157">
        <v>155</v>
      </c>
      <c r="F763" s="168">
        <v>91</v>
      </c>
      <c r="G763" s="157">
        <v>246</v>
      </c>
      <c r="H763" s="157" t="s">
        <v>133</v>
      </c>
      <c r="I763" s="170">
        <v>39452</v>
      </c>
    </row>
    <row r="764" spans="1:9">
      <c r="A764" s="159" t="s">
        <v>878</v>
      </c>
      <c r="B764" s="159" t="s">
        <v>882</v>
      </c>
      <c r="C764" s="160">
        <v>42005</v>
      </c>
      <c r="D764" s="161">
        <v>11658</v>
      </c>
      <c r="E764" s="162">
        <v>186</v>
      </c>
      <c r="F764" s="168">
        <v>113</v>
      </c>
      <c r="G764" s="162">
        <v>299</v>
      </c>
      <c r="H764" s="162" t="s">
        <v>133</v>
      </c>
      <c r="I764" s="171">
        <v>39452</v>
      </c>
    </row>
    <row r="765" spans="1:9" ht="24">
      <c r="A765" s="154" t="s">
        <v>878</v>
      </c>
      <c r="B765" s="154" t="s">
        <v>883</v>
      </c>
      <c r="C765" s="155">
        <v>42005</v>
      </c>
      <c r="D765" s="156">
        <v>11658</v>
      </c>
      <c r="E765" s="157">
        <v>180</v>
      </c>
      <c r="F765" s="168">
        <v>121</v>
      </c>
      <c r="G765" s="157">
        <v>301</v>
      </c>
      <c r="H765" s="157" t="s">
        <v>133</v>
      </c>
      <c r="I765" s="170">
        <v>40919</v>
      </c>
    </row>
    <row r="766" spans="1:9" ht="24">
      <c r="A766" s="159" t="s">
        <v>884</v>
      </c>
      <c r="B766" s="159" t="s">
        <v>885</v>
      </c>
      <c r="C766" s="160">
        <v>42005</v>
      </c>
      <c r="D766" s="161">
        <v>11658</v>
      </c>
      <c r="E766" s="162">
        <v>192</v>
      </c>
      <c r="F766" s="168">
        <v>97</v>
      </c>
      <c r="G766" s="162">
        <v>289</v>
      </c>
      <c r="H766" s="162" t="s">
        <v>133</v>
      </c>
      <c r="I766" s="171">
        <v>39454</v>
      </c>
    </row>
    <row r="767" spans="1:9">
      <c r="A767" s="154" t="s">
        <v>886</v>
      </c>
      <c r="B767" s="154" t="s">
        <v>887</v>
      </c>
      <c r="C767" s="155">
        <v>42005</v>
      </c>
      <c r="D767" s="156">
        <v>11658</v>
      </c>
      <c r="E767" s="157">
        <v>174</v>
      </c>
      <c r="F767" s="168">
        <v>142</v>
      </c>
      <c r="G767" s="157">
        <v>316</v>
      </c>
      <c r="H767" s="157" t="s">
        <v>133</v>
      </c>
      <c r="I767" s="170">
        <v>42007</v>
      </c>
    </row>
    <row r="768" spans="1:9">
      <c r="A768" s="159" t="s">
        <v>886</v>
      </c>
      <c r="B768" s="159" t="s">
        <v>888</v>
      </c>
      <c r="C768" s="160">
        <v>42005</v>
      </c>
      <c r="D768" s="161">
        <v>11658</v>
      </c>
      <c r="E768" s="162">
        <v>171</v>
      </c>
      <c r="F768" s="168">
        <v>107</v>
      </c>
      <c r="G768" s="162">
        <v>278</v>
      </c>
      <c r="H768" s="162" t="s">
        <v>133</v>
      </c>
      <c r="I768" s="171">
        <v>42007</v>
      </c>
    </row>
    <row r="769" spans="1:9">
      <c r="A769" s="154" t="s">
        <v>886</v>
      </c>
      <c r="B769" s="154" t="s">
        <v>131</v>
      </c>
      <c r="C769" s="155">
        <v>42005</v>
      </c>
      <c r="D769" s="156">
        <v>11658</v>
      </c>
      <c r="E769" s="157">
        <v>128</v>
      </c>
      <c r="F769" s="168">
        <v>103</v>
      </c>
      <c r="G769" s="157">
        <v>231</v>
      </c>
      <c r="H769" s="157" t="s">
        <v>133</v>
      </c>
      <c r="I769" s="170">
        <v>42007</v>
      </c>
    </row>
    <row r="770" spans="1:9" ht="24">
      <c r="A770" s="159" t="s">
        <v>886</v>
      </c>
      <c r="B770" s="159" t="s">
        <v>889</v>
      </c>
      <c r="C770" s="160">
        <v>42005</v>
      </c>
      <c r="D770" s="161">
        <v>11658</v>
      </c>
      <c r="E770" s="162">
        <v>148</v>
      </c>
      <c r="F770" s="168">
        <v>93</v>
      </c>
      <c r="G770" s="162">
        <v>241</v>
      </c>
      <c r="H770" s="162" t="s">
        <v>133</v>
      </c>
      <c r="I770" s="171">
        <v>42007</v>
      </c>
    </row>
    <row r="771" spans="1:9">
      <c r="A771" s="154" t="s">
        <v>886</v>
      </c>
      <c r="B771" s="154" t="s">
        <v>890</v>
      </c>
      <c r="C771" s="155">
        <v>42005</v>
      </c>
      <c r="D771" s="156">
        <v>11658</v>
      </c>
      <c r="E771" s="157">
        <v>146</v>
      </c>
      <c r="F771" s="168">
        <v>92</v>
      </c>
      <c r="G771" s="157">
        <v>238</v>
      </c>
      <c r="H771" s="157" t="s">
        <v>133</v>
      </c>
      <c r="I771" s="170">
        <v>42007</v>
      </c>
    </row>
    <row r="772" spans="1:9">
      <c r="A772" s="159" t="s">
        <v>886</v>
      </c>
      <c r="B772" s="159" t="s">
        <v>891</v>
      </c>
      <c r="C772" s="160">
        <v>42005</v>
      </c>
      <c r="D772" s="161">
        <v>11658</v>
      </c>
      <c r="E772" s="162">
        <v>178</v>
      </c>
      <c r="F772" s="168">
        <v>126</v>
      </c>
      <c r="G772" s="162">
        <v>304</v>
      </c>
      <c r="H772" s="162" t="s">
        <v>133</v>
      </c>
      <c r="I772" s="171">
        <v>42007</v>
      </c>
    </row>
    <row r="773" spans="1:9">
      <c r="A773" s="154" t="s">
        <v>892</v>
      </c>
      <c r="B773" s="154" t="s">
        <v>893</v>
      </c>
      <c r="C773" s="155">
        <v>42005</v>
      </c>
      <c r="D773" s="156">
        <v>11658</v>
      </c>
      <c r="E773" s="157">
        <v>116</v>
      </c>
      <c r="F773" s="168">
        <v>65</v>
      </c>
      <c r="G773" s="157">
        <v>181</v>
      </c>
      <c r="H773" s="157" t="s">
        <v>133</v>
      </c>
      <c r="I773" s="170">
        <v>40547</v>
      </c>
    </row>
    <row r="774" spans="1:9">
      <c r="A774" s="159" t="s">
        <v>892</v>
      </c>
      <c r="B774" s="159" t="s">
        <v>894</v>
      </c>
      <c r="C774" s="160">
        <v>42005</v>
      </c>
      <c r="D774" s="161">
        <v>11658</v>
      </c>
      <c r="E774" s="162">
        <v>168</v>
      </c>
      <c r="F774" s="168">
        <v>70</v>
      </c>
      <c r="G774" s="162">
        <v>238</v>
      </c>
      <c r="H774" s="162" t="s">
        <v>133</v>
      </c>
      <c r="I774" s="171">
        <v>40547</v>
      </c>
    </row>
    <row r="775" spans="1:9">
      <c r="A775" s="154" t="s">
        <v>892</v>
      </c>
      <c r="B775" s="154" t="s">
        <v>131</v>
      </c>
      <c r="C775" s="155">
        <v>42005</v>
      </c>
      <c r="D775" s="156">
        <v>11658</v>
      </c>
      <c r="E775" s="157">
        <v>98</v>
      </c>
      <c r="F775" s="168">
        <v>55</v>
      </c>
      <c r="G775" s="157">
        <v>153</v>
      </c>
      <c r="H775" s="157" t="s">
        <v>133</v>
      </c>
      <c r="I775" s="170">
        <v>40547</v>
      </c>
    </row>
    <row r="776" spans="1:9" ht="24">
      <c r="A776" s="159" t="s">
        <v>892</v>
      </c>
      <c r="B776" s="159" t="s">
        <v>895</v>
      </c>
      <c r="C776" s="160">
        <v>42005</v>
      </c>
      <c r="D776" s="161">
        <v>11658</v>
      </c>
      <c r="E776" s="162">
        <v>242</v>
      </c>
      <c r="F776" s="168">
        <v>70</v>
      </c>
      <c r="G776" s="162">
        <v>312</v>
      </c>
      <c r="H776" s="162" t="s">
        <v>133</v>
      </c>
      <c r="I776" s="171">
        <v>40548</v>
      </c>
    </row>
    <row r="777" spans="1:9">
      <c r="A777" s="154" t="s">
        <v>896</v>
      </c>
      <c r="B777" s="154" t="s">
        <v>897</v>
      </c>
      <c r="C777" s="155">
        <v>42005</v>
      </c>
      <c r="D777" s="156">
        <v>11658</v>
      </c>
      <c r="E777" s="157">
        <v>100</v>
      </c>
      <c r="F777" s="168">
        <v>70</v>
      </c>
      <c r="G777" s="157">
        <v>170</v>
      </c>
      <c r="H777" s="157" t="s">
        <v>133</v>
      </c>
      <c r="I777" s="170">
        <v>42008</v>
      </c>
    </row>
    <row r="778" spans="1:9">
      <c r="A778" s="159" t="s">
        <v>896</v>
      </c>
      <c r="B778" s="159" t="s">
        <v>131</v>
      </c>
      <c r="C778" s="160">
        <v>42005</v>
      </c>
      <c r="D778" s="161">
        <v>11658</v>
      </c>
      <c r="E778" s="162">
        <v>99</v>
      </c>
      <c r="F778" s="168">
        <v>57</v>
      </c>
      <c r="G778" s="162">
        <v>156</v>
      </c>
      <c r="H778" s="162" t="s">
        <v>133</v>
      </c>
      <c r="I778" s="171">
        <v>40550</v>
      </c>
    </row>
    <row r="779" spans="1:9">
      <c r="A779" s="154" t="s">
        <v>898</v>
      </c>
      <c r="B779" s="154" t="s">
        <v>899</v>
      </c>
      <c r="C779" s="155">
        <v>42005</v>
      </c>
      <c r="D779" s="156">
        <v>11658</v>
      </c>
      <c r="E779" s="157">
        <v>424</v>
      </c>
      <c r="F779" s="168">
        <v>147</v>
      </c>
      <c r="G779" s="157">
        <v>571</v>
      </c>
      <c r="H779" s="157" t="s">
        <v>133</v>
      </c>
      <c r="I779" s="170">
        <v>41649</v>
      </c>
    </row>
    <row r="780" spans="1:9">
      <c r="A780" s="159" t="s">
        <v>898</v>
      </c>
      <c r="B780" s="159" t="s">
        <v>900</v>
      </c>
      <c r="C780" s="160">
        <v>42005</v>
      </c>
      <c r="D780" s="161">
        <v>11658</v>
      </c>
      <c r="E780" s="162">
        <v>265</v>
      </c>
      <c r="F780" s="168">
        <v>113</v>
      </c>
      <c r="G780" s="162">
        <v>378</v>
      </c>
      <c r="H780" s="162" t="s">
        <v>133</v>
      </c>
      <c r="I780" s="171">
        <v>41649</v>
      </c>
    </row>
    <row r="781" spans="1:9">
      <c r="A781" s="154" t="s">
        <v>898</v>
      </c>
      <c r="B781" s="154" t="s">
        <v>901</v>
      </c>
      <c r="C781" s="155">
        <v>42005</v>
      </c>
      <c r="D781" s="156">
        <v>11658</v>
      </c>
      <c r="E781" s="157">
        <v>281</v>
      </c>
      <c r="F781" s="168">
        <v>126</v>
      </c>
      <c r="G781" s="157">
        <v>407</v>
      </c>
      <c r="H781" s="157" t="s">
        <v>133</v>
      </c>
      <c r="I781" s="170">
        <v>41649</v>
      </c>
    </row>
    <row r="782" spans="1:9">
      <c r="A782" s="159" t="s">
        <v>898</v>
      </c>
      <c r="B782" s="159" t="s">
        <v>131</v>
      </c>
      <c r="C782" s="160">
        <v>42005</v>
      </c>
      <c r="D782" s="161">
        <v>11658</v>
      </c>
      <c r="E782" s="162">
        <v>297</v>
      </c>
      <c r="F782" s="168">
        <v>97</v>
      </c>
      <c r="G782" s="162">
        <v>394</v>
      </c>
      <c r="H782" s="162" t="s">
        <v>133</v>
      </c>
      <c r="I782" s="171">
        <v>41651</v>
      </c>
    </row>
    <row r="783" spans="1:9" ht="24">
      <c r="A783" s="154" t="s">
        <v>898</v>
      </c>
      <c r="B783" s="154" t="s">
        <v>902</v>
      </c>
      <c r="C783" s="155">
        <v>42005</v>
      </c>
      <c r="D783" s="156">
        <v>11658</v>
      </c>
      <c r="E783" s="157">
        <v>297</v>
      </c>
      <c r="F783" s="168">
        <v>97</v>
      </c>
      <c r="G783" s="157">
        <v>394</v>
      </c>
      <c r="H783" s="157" t="s">
        <v>133</v>
      </c>
      <c r="I783" s="170">
        <v>41649</v>
      </c>
    </row>
    <row r="784" spans="1:9">
      <c r="A784" s="159" t="s">
        <v>903</v>
      </c>
      <c r="B784" s="159" t="s">
        <v>904</v>
      </c>
      <c r="C784" s="160">
        <v>42005</v>
      </c>
      <c r="D784" s="161">
        <v>11658</v>
      </c>
      <c r="E784" s="162">
        <v>78</v>
      </c>
      <c r="F784" s="168">
        <v>55</v>
      </c>
      <c r="G784" s="162">
        <v>133</v>
      </c>
      <c r="H784" s="162" t="s">
        <v>133</v>
      </c>
      <c r="I784" s="171">
        <v>42007</v>
      </c>
    </row>
    <row r="785" spans="1:9">
      <c r="A785" s="154" t="s">
        <v>905</v>
      </c>
      <c r="B785" s="154" t="s">
        <v>906</v>
      </c>
      <c r="C785" s="155">
        <v>42005</v>
      </c>
      <c r="D785" s="156">
        <v>11658</v>
      </c>
      <c r="E785" s="157">
        <v>150</v>
      </c>
      <c r="F785" s="168">
        <v>132</v>
      </c>
      <c r="G785" s="157">
        <v>282</v>
      </c>
      <c r="H785" s="157" t="s">
        <v>133</v>
      </c>
      <c r="I785" s="170">
        <v>42008</v>
      </c>
    </row>
    <row r="786" spans="1:9">
      <c r="A786" s="159" t="s">
        <v>905</v>
      </c>
      <c r="B786" s="159" t="s">
        <v>131</v>
      </c>
      <c r="C786" s="160">
        <v>42005</v>
      </c>
      <c r="D786" s="161">
        <v>11658</v>
      </c>
      <c r="E786" s="162">
        <v>150</v>
      </c>
      <c r="F786" s="168">
        <v>132</v>
      </c>
      <c r="G786" s="162">
        <v>282</v>
      </c>
      <c r="H786" s="162" t="s">
        <v>133</v>
      </c>
      <c r="I786" s="171">
        <v>42008</v>
      </c>
    </row>
    <row r="787" spans="1:9">
      <c r="A787" s="154" t="s">
        <v>905</v>
      </c>
      <c r="B787" s="154" t="s">
        <v>907</v>
      </c>
      <c r="C787" s="155">
        <v>42005</v>
      </c>
      <c r="D787" s="156">
        <v>11658</v>
      </c>
      <c r="E787" s="157">
        <v>152</v>
      </c>
      <c r="F787" s="168">
        <v>118</v>
      </c>
      <c r="G787" s="157">
        <v>270</v>
      </c>
      <c r="H787" s="157" t="s">
        <v>133</v>
      </c>
      <c r="I787" s="170">
        <v>42008</v>
      </c>
    </row>
    <row r="788" spans="1:9">
      <c r="A788" s="159" t="s">
        <v>908</v>
      </c>
      <c r="B788" s="159" t="s">
        <v>909</v>
      </c>
      <c r="C788" s="160">
        <v>42005</v>
      </c>
      <c r="D788" s="161">
        <v>11658</v>
      </c>
      <c r="E788" s="162">
        <v>179</v>
      </c>
      <c r="F788" s="168">
        <v>135</v>
      </c>
      <c r="G788" s="162">
        <v>314</v>
      </c>
      <c r="H788" s="162" t="s">
        <v>133</v>
      </c>
      <c r="I788" s="171">
        <v>42007</v>
      </c>
    </row>
    <row r="789" spans="1:9">
      <c r="A789" s="154" t="s">
        <v>908</v>
      </c>
      <c r="B789" s="154" t="s">
        <v>910</v>
      </c>
      <c r="C789" s="155">
        <v>42005</v>
      </c>
      <c r="D789" s="156">
        <v>11658</v>
      </c>
      <c r="E789" s="157">
        <v>261</v>
      </c>
      <c r="F789" s="168">
        <v>155</v>
      </c>
      <c r="G789" s="157">
        <v>416</v>
      </c>
      <c r="H789" s="158" t="s">
        <v>130</v>
      </c>
      <c r="I789" s="170">
        <v>41284</v>
      </c>
    </row>
    <row r="790" spans="1:9">
      <c r="A790" s="159" t="s">
        <v>908</v>
      </c>
      <c r="B790" s="159" t="s">
        <v>131</v>
      </c>
      <c r="C790" s="160">
        <v>42010</v>
      </c>
      <c r="D790" s="161">
        <v>11202</v>
      </c>
      <c r="E790" s="162">
        <v>211</v>
      </c>
      <c r="F790" s="168">
        <v>170</v>
      </c>
      <c r="G790" s="162">
        <v>381</v>
      </c>
      <c r="H790" s="163" t="s">
        <v>130</v>
      </c>
      <c r="I790" s="171">
        <v>42007</v>
      </c>
    </row>
    <row r="791" spans="1:9">
      <c r="A791" s="154" t="s">
        <v>908</v>
      </c>
      <c r="B791" s="154" t="s">
        <v>131</v>
      </c>
      <c r="C791" s="155">
        <v>42014</v>
      </c>
      <c r="D791" s="156">
        <v>11444</v>
      </c>
      <c r="E791" s="157">
        <v>167</v>
      </c>
      <c r="F791" s="168">
        <v>165</v>
      </c>
      <c r="G791" s="157">
        <v>332</v>
      </c>
      <c r="H791" s="158" t="s">
        <v>130</v>
      </c>
      <c r="I791" s="170">
        <v>42007</v>
      </c>
    </row>
    <row r="792" spans="1:9">
      <c r="A792" s="159" t="s">
        <v>908</v>
      </c>
      <c r="B792" s="159" t="s">
        <v>911</v>
      </c>
      <c r="C792" s="160">
        <v>42010</v>
      </c>
      <c r="D792" s="161">
        <v>11202</v>
      </c>
      <c r="E792" s="162">
        <v>211</v>
      </c>
      <c r="F792" s="168">
        <v>170</v>
      </c>
      <c r="G792" s="162">
        <v>381</v>
      </c>
      <c r="H792" s="163" t="s">
        <v>130</v>
      </c>
      <c r="I792" s="171">
        <v>42007</v>
      </c>
    </row>
    <row r="793" spans="1:9">
      <c r="A793" s="154" t="s">
        <v>908</v>
      </c>
      <c r="B793" s="154" t="s">
        <v>911</v>
      </c>
      <c r="C793" s="155">
        <v>42014</v>
      </c>
      <c r="D793" s="156">
        <v>11444</v>
      </c>
      <c r="E793" s="157">
        <v>167</v>
      </c>
      <c r="F793" s="168">
        <v>165</v>
      </c>
      <c r="G793" s="157">
        <v>332</v>
      </c>
      <c r="H793" s="158" t="s">
        <v>130</v>
      </c>
      <c r="I793" s="170">
        <v>42007</v>
      </c>
    </row>
    <row r="794" spans="1:9" ht="35.25">
      <c r="A794" s="159" t="s">
        <v>912</v>
      </c>
      <c r="B794" s="159" t="s">
        <v>913</v>
      </c>
      <c r="C794" s="160">
        <v>42005</v>
      </c>
      <c r="D794" s="161">
        <v>11658</v>
      </c>
      <c r="E794" s="162">
        <v>35</v>
      </c>
      <c r="F794" s="168">
        <v>20</v>
      </c>
      <c r="G794" s="162">
        <v>55</v>
      </c>
      <c r="H794" s="162" t="s">
        <v>133</v>
      </c>
      <c r="I794" s="171">
        <v>39092</v>
      </c>
    </row>
    <row r="795" spans="1:9">
      <c r="A795" s="154" t="s">
        <v>914</v>
      </c>
      <c r="B795" s="154" t="s">
        <v>915</v>
      </c>
      <c r="C795" s="155">
        <v>42005</v>
      </c>
      <c r="D795" s="156">
        <v>11658</v>
      </c>
      <c r="E795" s="157">
        <v>133</v>
      </c>
      <c r="F795" s="168">
        <v>46</v>
      </c>
      <c r="G795" s="157">
        <v>179</v>
      </c>
      <c r="H795" s="158" t="s">
        <v>130</v>
      </c>
      <c r="I795" s="170">
        <v>39083</v>
      </c>
    </row>
    <row r="796" spans="1:9">
      <c r="A796" s="159" t="s">
        <v>914</v>
      </c>
      <c r="B796" s="159" t="s">
        <v>916</v>
      </c>
      <c r="C796" s="160">
        <v>42005</v>
      </c>
      <c r="D796" s="161">
        <v>11658</v>
      </c>
      <c r="E796" s="162">
        <v>70</v>
      </c>
      <c r="F796" s="168">
        <v>40</v>
      </c>
      <c r="G796" s="162">
        <v>110</v>
      </c>
      <c r="H796" s="163" t="s">
        <v>130</v>
      </c>
      <c r="I796" s="171">
        <v>39820</v>
      </c>
    </row>
    <row r="797" spans="1:9">
      <c r="A797" s="154" t="s">
        <v>914</v>
      </c>
      <c r="B797" s="154" t="s">
        <v>917</v>
      </c>
      <c r="C797" s="155">
        <v>42005</v>
      </c>
      <c r="D797" s="156">
        <v>11658</v>
      </c>
      <c r="E797" s="157">
        <v>231</v>
      </c>
      <c r="F797" s="168">
        <v>79</v>
      </c>
      <c r="G797" s="157">
        <v>310</v>
      </c>
      <c r="H797" s="158" t="s">
        <v>130</v>
      </c>
      <c r="I797" s="170">
        <v>39457</v>
      </c>
    </row>
    <row r="798" spans="1:9">
      <c r="A798" s="159" t="s">
        <v>914</v>
      </c>
      <c r="B798" s="159" t="s">
        <v>918</v>
      </c>
      <c r="C798" s="160">
        <v>42005</v>
      </c>
      <c r="D798" s="161">
        <v>11658</v>
      </c>
      <c r="E798" s="162">
        <v>249</v>
      </c>
      <c r="F798" s="168">
        <v>94</v>
      </c>
      <c r="G798" s="162">
        <v>343</v>
      </c>
      <c r="H798" s="163" t="s">
        <v>130</v>
      </c>
      <c r="I798" s="171">
        <v>40183</v>
      </c>
    </row>
    <row r="799" spans="1:9">
      <c r="A799" s="154" t="s">
        <v>914</v>
      </c>
      <c r="B799" s="154" t="s">
        <v>131</v>
      </c>
      <c r="C799" s="155">
        <v>42005</v>
      </c>
      <c r="D799" s="156">
        <v>11658</v>
      </c>
      <c r="E799" s="157">
        <v>154</v>
      </c>
      <c r="F799" s="168">
        <v>63</v>
      </c>
      <c r="G799" s="157">
        <v>217</v>
      </c>
      <c r="H799" s="158" t="s">
        <v>130</v>
      </c>
      <c r="I799" s="170">
        <v>39457</v>
      </c>
    </row>
    <row r="800" spans="1:9">
      <c r="A800" s="159" t="s">
        <v>914</v>
      </c>
      <c r="B800" s="159" t="s">
        <v>919</v>
      </c>
      <c r="C800" s="160">
        <v>42005</v>
      </c>
      <c r="D800" s="161">
        <v>11658</v>
      </c>
      <c r="E800" s="162">
        <v>156</v>
      </c>
      <c r="F800" s="168">
        <v>45</v>
      </c>
      <c r="G800" s="162">
        <v>201</v>
      </c>
      <c r="H800" s="163" t="s">
        <v>130</v>
      </c>
      <c r="I800" s="171">
        <v>37989</v>
      </c>
    </row>
    <row r="801" spans="1:9">
      <c r="A801" s="154" t="s">
        <v>914</v>
      </c>
      <c r="B801" s="154" t="s">
        <v>920</v>
      </c>
      <c r="C801" s="155">
        <v>42005</v>
      </c>
      <c r="D801" s="156">
        <v>11658</v>
      </c>
      <c r="E801" s="157">
        <v>154</v>
      </c>
      <c r="F801" s="168">
        <v>63</v>
      </c>
      <c r="G801" s="157">
        <v>217</v>
      </c>
      <c r="H801" s="158" t="s">
        <v>130</v>
      </c>
      <c r="I801" s="170">
        <v>39457</v>
      </c>
    </row>
    <row r="802" spans="1:9">
      <c r="A802" s="159" t="s">
        <v>921</v>
      </c>
      <c r="B802" s="159" t="s">
        <v>922</v>
      </c>
      <c r="C802" s="160">
        <v>42005</v>
      </c>
      <c r="D802" s="161">
        <v>11658</v>
      </c>
      <c r="E802" s="162">
        <v>204</v>
      </c>
      <c r="F802" s="168">
        <v>136</v>
      </c>
      <c r="G802" s="162">
        <v>340</v>
      </c>
      <c r="H802" s="162" t="s">
        <v>133</v>
      </c>
      <c r="I802" s="171">
        <v>42008</v>
      </c>
    </row>
    <row r="803" spans="1:9">
      <c r="A803" s="154" t="s">
        <v>921</v>
      </c>
      <c r="B803" s="154" t="s">
        <v>131</v>
      </c>
      <c r="C803" s="155">
        <v>42005</v>
      </c>
      <c r="D803" s="156">
        <v>11658</v>
      </c>
      <c r="E803" s="157">
        <v>204</v>
      </c>
      <c r="F803" s="168">
        <v>136</v>
      </c>
      <c r="G803" s="157">
        <v>340</v>
      </c>
      <c r="H803" s="157" t="s">
        <v>133</v>
      </c>
      <c r="I803" s="170">
        <v>42008</v>
      </c>
    </row>
    <row r="804" spans="1:9">
      <c r="A804" s="159" t="s">
        <v>923</v>
      </c>
      <c r="B804" s="159" t="s">
        <v>924</v>
      </c>
      <c r="C804" s="160">
        <v>42005</v>
      </c>
      <c r="D804" s="161">
        <v>11658</v>
      </c>
      <c r="E804" s="162">
        <v>114</v>
      </c>
      <c r="F804" s="168">
        <v>87</v>
      </c>
      <c r="G804" s="162">
        <v>201</v>
      </c>
      <c r="H804" s="162" t="s">
        <v>133</v>
      </c>
      <c r="I804" s="171">
        <v>42005</v>
      </c>
    </row>
    <row r="805" spans="1:9" ht="24">
      <c r="A805" s="154" t="s">
        <v>923</v>
      </c>
      <c r="B805" s="154" t="s">
        <v>925</v>
      </c>
      <c r="C805" s="155">
        <v>42005</v>
      </c>
      <c r="D805" s="156">
        <v>11658</v>
      </c>
      <c r="E805" s="157">
        <v>114</v>
      </c>
      <c r="F805" s="168">
        <v>81</v>
      </c>
      <c r="G805" s="157">
        <v>195</v>
      </c>
      <c r="H805" s="157" t="s">
        <v>133</v>
      </c>
      <c r="I805" s="170">
        <v>40919</v>
      </c>
    </row>
    <row r="806" spans="1:9">
      <c r="A806" s="159" t="s">
        <v>923</v>
      </c>
      <c r="B806" s="159" t="s">
        <v>131</v>
      </c>
      <c r="C806" s="160">
        <v>42005</v>
      </c>
      <c r="D806" s="161">
        <v>11658</v>
      </c>
      <c r="E806" s="162">
        <v>84</v>
      </c>
      <c r="F806" s="168">
        <v>58</v>
      </c>
      <c r="G806" s="162">
        <v>142</v>
      </c>
      <c r="H806" s="162" t="s">
        <v>133</v>
      </c>
      <c r="I806" s="171">
        <v>40920</v>
      </c>
    </row>
    <row r="807" spans="1:9">
      <c r="A807" s="154" t="s">
        <v>923</v>
      </c>
      <c r="B807" s="154" t="s">
        <v>926</v>
      </c>
      <c r="C807" s="155">
        <v>42005</v>
      </c>
      <c r="D807" s="156">
        <v>11658</v>
      </c>
      <c r="E807" s="157">
        <v>173</v>
      </c>
      <c r="F807" s="168">
        <v>99</v>
      </c>
      <c r="G807" s="157">
        <v>272</v>
      </c>
      <c r="H807" s="157" t="s">
        <v>133</v>
      </c>
      <c r="I807" s="170">
        <v>42005</v>
      </c>
    </row>
    <row r="808" spans="1:9">
      <c r="A808" s="159" t="s">
        <v>927</v>
      </c>
      <c r="B808" s="159" t="s">
        <v>131</v>
      </c>
      <c r="C808" s="160">
        <v>42005</v>
      </c>
      <c r="D808" s="161">
        <v>11658</v>
      </c>
      <c r="E808" s="162">
        <v>213</v>
      </c>
      <c r="F808" s="168">
        <v>85</v>
      </c>
      <c r="G808" s="162">
        <v>298</v>
      </c>
      <c r="H808" s="162" t="s">
        <v>133</v>
      </c>
      <c r="I808" s="171">
        <v>42005</v>
      </c>
    </row>
    <row r="809" spans="1:9" ht="24">
      <c r="A809" s="154" t="s">
        <v>927</v>
      </c>
      <c r="B809" s="154" t="s">
        <v>928</v>
      </c>
      <c r="C809" s="155">
        <v>42005</v>
      </c>
      <c r="D809" s="156">
        <v>11658</v>
      </c>
      <c r="E809" s="157">
        <v>352</v>
      </c>
      <c r="F809" s="168">
        <v>112</v>
      </c>
      <c r="G809" s="157">
        <v>464</v>
      </c>
      <c r="H809" s="157" t="s">
        <v>133</v>
      </c>
      <c r="I809" s="170">
        <v>42005</v>
      </c>
    </row>
    <row r="810" spans="1:9">
      <c r="A810" s="159" t="s">
        <v>929</v>
      </c>
      <c r="B810" s="159" t="s">
        <v>930</v>
      </c>
      <c r="C810" s="160">
        <v>42005</v>
      </c>
      <c r="D810" s="161">
        <v>11658</v>
      </c>
      <c r="E810" s="162">
        <v>167</v>
      </c>
      <c r="F810" s="168">
        <v>104</v>
      </c>
      <c r="G810" s="162">
        <v>271</v>
      </c>
      <c r="H810" s="162" t="s">
        <v>133</v>
      </c>
      <c r="I810" s="171">
        <v>41282</v>
      </c>
    </row>
    <row r="811" spans="1:9" ht="24">
      <c r="A811" s="154" t="s">
        <v>929</v>
      </c>
      <c r="B811" s="154" t="s">
        <v>931</v>
      </c>
      <c r="C811" s="155">
        <v>42005</v>
      </c>
      <c r="D811" s="156">
        <v>11658</v>
      </c>
      <c r="E811" s="157">
        <v>133</v>
      </c>
      <c r="F811" s="168">
        <v>85</v>
      </c>
      <c r="G811" s="157">
        <v>218</v>
      </c>
      <c r="H811" s="157" t="s">
        <v>133</v>
      </c>
      <c r="I811" s="170">
        <v>41282</v>
      </c>
    </row>
    <row r="812" spans="1:9">
      <c r="A812" s="159" t="s">
        <v>929</v>
      </c>
      <c r="B812" s="159" t="s">
        <v>131</v>
      </c>
      <c r="C812" s="160">
        <v>42005</v>
      </c>
      <c r="D812" s="161">
        <v>11658</v>
      </c>
      <c r="E812" s="162">
        <v>62</v>
      </c>
      <c r="F812" s="168">
        <v>60</v>
      </c>
      <c r="G812" s="162">
        <v>122</v>
      </c>
      <c r="H812" s="162" t="s">
        <v>133</v>
      </c>
      <c r="I812" s="171">
        <v>41282</v>
      </c>
    </row>
    <row r="813" spans="1:9">
      <c r="A813" s="154" t="s">
        <v>929</v>
      </c>
      <c r="B813" s="154" t="s">
        <v>932</v>
      </c>
      <c r="C813" s="155">
        <v>42005</v>
      </c>
      <c r="D813" s="156">
        <v>11658</v>
      </c>
      <c r="E813" s="157">
        <v>45</v>
      </c>
      <c r="F813" s="168">
        <v>76</v>
      </c>
      <c r="G813" s="157">
        <v>121</v>
      </c>
      <c r="H813" s="157" t="s">
        <v>133</v>
      </c>
      <c r="I813" s="170">
        <v>41282</v>
      </c>
    </row>
    <row r="814" spans="1:9">
      <c r="A814" s="159" t="s">
        <v>933</v>
      </c>
      <c r="B814" s="159" t="s">
        <v>934</v>
      </c>
      <c r="C814" s="160">
        <v>42005</v>
      </c>
      <c r="D814" s="161">
        <v>11658</v>
      </c>
      <c r="E814" s="162">
        <v>213</v>
      </c>
      <c r="F814" s="168">
        <v>120</v>
      </c>
      <c r="G814" s="162">
        <v>333</v>
      </c>
      <c r="H814" s="162" t="s">
        <v>133</v>
      </c>
      <c r="I814" s="171">
        <v>40190</v>
      </c>
    </row>
    <row r="815" spans="1:9">
      <c r="A815" s="154" t="s">
        <v>933</v>
      </c>
      <c r="B815" s="154" t="s">
        <v>935</v>
      </c>
      <c r="C815" s="155">
        <v>42005</v>
      </c>
      <c r="D815" s="156">
        <v>11658</v>
      </c>
      <c r="E815" s="157">
        <v>250</v>
      </c>
      <c r="F815" s="168">
        <v>103</v>
      </c>
      <c r="G815" s="157">
        <v>353</v>
      </c>
      <c r="H815" s="157" t="s">
        <v>133</v>
      </c>
      <c r="I815" s="170">
        <v>42005</v>
      </c>
    </row>
    <row r="816" spans="1:9">
      <c r="A816" s="159" t="s">
        <v>933</v>
      </c>
      <c r="B816" s="159" t="s">
        <v>131</v>
      </c>
      <c r="C816" s="160">
        <v>42005</v>
      </c>
      <c r="D816" s="161">
        <v>11658</v>
      </c>
      <c r="E816" s="162">
        <v>127</v>
      </c>
      <c r="F816" s="168">
        <v>70</v>
      </c>
      <c r="G816" s="162">
        <v>197</v>
      </c>
      <c r="H816" s="162" t="s">
        <v>133</v>
      </c>
      <c r="I816" s="171">
        <v>40910</v>
      </c>
    </row>
    <row r="817" spans="1:9">
      <c r="A817" s="154" t="s">
        <v>933</v>
      </c>
      <c r="B817" s="154" t="s">
        <v>936</v>
      </c>
      <c r="C817" s="155">
        <v>42005</v>
      </c>
      <c r="D817" s="156">
        <v>11658</v>
      </c>
      <c r="E817" s="157">
        <v>196</v>
      </c>
      <c r="F817" s="168">
        <v>78</v>
      </c>
      <c r="G817" s="157">
        <v>274</v>
      </c>
      <c r="H817" s="157" t="s">
        <v>133</v>
      </c>
      <c r="I817" s="170">
        <v>40189</v>
      </c>
    </row>
    <row r="818" spans="1:9">
      <c r="A818" s="159" t="s">
        <v>937</v>
      </c>
      <c r="B818" s="159" t="s">
        <v>938</v>
      </c>
      <c r="C818" s="160">
        <v>42005</v>
      </c>
      <c r="D818" s="161">
        <v>11658</v>
      </c>
      <c r="E818" s="162">
        <v>126</v>
      </c>
      <c r="F818" s="168">
        <v>84</v>
      </c>
      <c r="G818" s="162">
        <v>210</v>
      </c>
      <c r="H818" s="162" t="s">
        <v>133</v>
      </c>
      <c r="I818" s="171">
        <v>42008</v>
      </c>
    </row>
    <row r="819" spans="1:9">
      <c r="A819" s="154" t="s">
        <v>937</v>
      </c>
      <c r="B819" s="154" t="s">
        <v>939</v>
      </c>
      <c r="C819" s="155">
        <v>42005</v>
      </c>
      <c r="D819" s="156">
        <v>11658</v>
      </c>
      <c r="E819" s="157">
        <v>95</v>
      </c>
      <c r="F819" s="168">
        <v>72</v>
      </c>
      <c r="G819" s="157">
        <v>167</v>
      </c>
      <c r="H819" s="157" t="s">
        <v>133</v>
      </c>
      <c r="I819" s="170">
        <v>42008</v>
      </c>
    </row>
    <row r="820" spans="1:9">
      <c r="A820" s="159" t="s">
        <v>937</v>
      </c>
      <c r="B820" s="159" t="s">
        <v>940</v>
      </c>
      <c r="C820" s="160">
        <v>42005</v>
      </c>
      <c r="D820" s="161">
        <v>11658</v>
      </c>
      <c r="E820" s="162">
        <v>179</v>
      </c>
      <c r="F820" s="168">
        <v>121</v>
      </c>
      <c r="G820" s="162">
        <v>300</v>
      </c>
      <c r="H820" s="163" t="s">
        <v>130</v>
      </c>
      <c r="I820" s="171">
        <v>42006</v>
      </c>
    </row>
    <row r="821" spans="1:9">
      <c r="A821" s="154" t="s">
        <v>937</v>
      </c>
      <c r="B821" s="154" t="s">
        <v>131</v>
      </c>
      <c r="C821" s="155">
        <v>42005</v>
      </c>
      <c r="D821" s="156">
        <v>11658</v>
      </c>
      <c r="E821" s="157">
        <v>108</v>
      </c>
      <c r="F821" s="168">
        <v>89</v>
      </c>
      <c r="G821" s="157">
        <v>197</v>
      </c>
      <c r="H821" s="157" t="s">
        <v>133</v>
      </c>
      <c r="I821" s="170">
        <v>42008</v>
      </c>
    </row>
    <row r="822" spans="1:9">
      <c r="A822" s="159" t="s">
        <v>941</v>
      </c>
      <c r="B822" s="159" t="s">
        <v>942</v>
      </c>
      <c r="C822" s="160">
        <v>42005</v>
      </c>
      <c r="D822" s="161">
        <v>11658</v>
      </c>
      <c r="E822" s="162">
        <v>139</v>
      </c>
      <c r="F822" s="168">
        <v>72</v>
      </c>
      <c r="G822" s="162">
        <v>211</v>
      </c>
      <c r="H822" s="163" t="s">
        <v>130</v>
      </c>
      <c r="I822" s="171">
        <v>42008</v>
      </c>
    </row>
    <row r="823" spans="1:9">
      <c r="A823" s="154" t="s">
        <v>941</v>
      </c>
      <c r="B823" s="154" t="s">
        <v>943</v>
      </c>
      <c r="C823" s="155">
        <v>42005</v>
      </c>
      <c r="D823" s="156">
        <v>11658</v>
      </c>
      <c r="E823" s="157">
        <v>207</v>
      </c>
      <c r="F823" s="168">
        <v>103</v>
      </c>
      <c r="G823" s="157">
        <v>310</v>
      </c>
      <c r="H823" s="157" t="s">
        <v>133</v>
      </c>
      <c r="I823" s="170">
        <v>39824</v>
      </c>
    </row>
    <row r="824" spans="1:9">
      <c r="A824" s="159" t="s">
        <v>941</v>
      </c>
      <c r="B824" s="159" t="s">
        <v>944</v>
      </c>
      <c r="C824" s="160">
        <v>42005</v>
      </c>
      <c r="D824" s="161">
        <v>11658</v>
      </c>
      <c r="E824" s="162">
        <v>238</v>
      </c>
      <c r="F824" s="168">
        <v>118</v>
      </c>
      <c r="G824" s="162">
        <v>356</v>
      </c>
      <c r="H824" s="162" t="s">
        <v>133</v>
      </c>
      <c r="I824" s="171">
        <v>41642</v>
      </c>
    </row>
    <row r="825" spans="1:9">
      <c r="A825" s="154" t="s">
        <v>941</v>
      </c>
      <c r="B825" s="154" t="s">
        <v>131</v>
      </c>
      <c r="C825" s="155">
        <v>42005</v>
      </c>
      <c r="D825" s="156">
        <v>11658</v>
      </c>
      <c r="E825" s="157">
        <v>167</v>
      </c>
      <c r="F825" s="168">
        <v>78</v>
      </c>
      <c r="G825" s="157">
        <v>245</v>
      </c>
      <c r="H825" s="157" t="s">
        <v>133</v>
      </c>
      <c r="I825" s="170">
        <v>41642</v>
      </c>
    </row>
    <row r="826" spans="1:9">
      <c r="A826" s="159" t="s">
        <v>941</v>
      </c>
      <c r="B826" s="159" t="s">
        <v>945</v>
      </c>
      <c r="C826" s="160">
        <v>42005</v>
      </c>
      <c r="D826" s="161">
        <v>11658</v>
      </c>
      <c r="E826" s="162">
        <v>216</v>
      </c>
      <c r="F826" s="168">
        <v>105</v>
      </c>
      <c r="G826" s="162">
        <v>321</v>
      </c>
      <c r="H826" s="163" t="s">
        <v>130</v>
      </c>
      <c r="I826" s="171">
        <v>41651</v>
      </c>
    </row>
    <row r="827" spans="1:9">
      <c r="A827" s="154" t="s">
        <v>941</v>
      </c>
      <c r="B827" s="154" t="s">
        <v>946</v>
      </c>
      <c r="C827" s="155">
        <v>42005</v>
      </c>
      <c r="D827" s="156">
        <v>11658</v>
      </c>
      <c r="E827" s="157">
        <v>188</v>
      </c>
      <c r="F827" s="168">
        <v>87</v>
      </c>
      <c r="G827" s="157">
        <v>275</v>
      </c>
      <c r="H827" s="157" t="s">
        <v>133</v>
      </c>
      <c r="I827" s="170">
        <v>41642</v>
      </c>
    </row>
    <row r="828" spans="1:9">
      <c r="A828" s="159" t="s">
        <v>941</v>
      </c>
      <c r="B828" s="159" t="s">
        <v>947</v>
      </c>
      <c r="C828" s="160">
        <v>42005</v>
      </c>
      <c r="D828" s="161">
        <v>11658</v>
      </c>
      <c r="E828" s="162">
        <v>132</v>
      </c>
      <c r="F828" s="168">
        <v>75</v>
      </c>
      <c r="G828" s="162">
        <v>207</v>
      </c>
      <c r="H828" s="162" t="s">
        <v>133</v>
      </c>
      <c r="I828" s="171">
        <v>42008</v>
      </c>
    </row>
    <row r="829" spans="1:9">
      <c r="A829" s="154" t="s">
        <v>941</v>
      </c>
      <c r="B829" s="154" t="s">
        <v>948</v>
      </c>
      <c r="C829" s="155">
        <v>42005</v>
      </c>
      <c r="D829" s="156">
        <v>11658</v>
      </c>
      <c r="E829" s="157">
        <v>112</v>
      </c>
      <c r="F829" s="168">
        <v>73</v>
      </c>
      <c r="G829" s="157">
        <v>185</v>
      </c>
      <c r="H829" s="157" t="s">
        <v>133</v>
      </c>
      <c r="I829" s="170">
        <v>42008</v>
      </c>
    </row>
    <row r="830" spans="1:9">
      <c r="A830" s="159" t="s">
        <v>949</v>
      </c>
      <c r="B830" s="159" t="s">
        <v>950</v>
      </c>
      <c r="C830" s="160">
        <v>42005</v>
      </c>
      <c r="D830" s="161">
        <v>11658</v>
      </c>
      <c r="E830" s="162">
        <v>102</v>
      </c>
      <c r="F830" s="168">
        <v>92</v>
      </c>
      <c r="G830" s="162">
        <v>194</v>
      </c>
      <c r="H830" s="162" t="s">
        <v>133</v>
      </c>
      <c r="I830" s="171">
        <v>42008</v>
      </c>
    </row>
    <row r="831" spans="1:9">
      <c r="A831" s="154" t="s">
        <v>949</v>
      </c>
      <c r="B831" s="154" t="s">
        <v>951</v>
      </c>
      <c r="C831" s="155">
        <v>42005</v>
      </c>
      <c r="D831" s="156">
        <v>11658</v>
      </c>
      <c r="E831" s="157">
        <v>102</v>
      </c>
      <c r="F831" s="168">
        <v>92</v>
      </c>
      <c r="G831" s="157">
        <v>194</v>
      </c>
      <c r="H831" s="157" t="s">
        <v>133</v>
      </c>
      <c r="I831" s="170">
        <v>42008</v>
      </c>
    </row>
    <row r="832" spans="1:9">
      <c r="A832" s="159" t="s">
        <v>949</v>
      </c>
      <c r="B832" s="159" t="s">
        <v>952</v>
      </c>
      <c r="C832" s="160">
        <v>42008</v>
      </c>
      <c r="D832" s="161">
        <v>11597</v>
      </c>
      <c r="E832" s="162">
        <v>102</v>
      </c>
      <c r="F832" s="168">
        <v>68</v>
      </c>
      <c r="G832" s="162">
        <v>170</v>
      </c>
      <c r="H832" s="162" t="s">
        <v>133</v>
      </c>
      <c r="I832" s="171">
        <v>42008</v>
      </c>
    </row>
    <row r="833" spans="1:9">
      <c r="A833" s="154" t="s">
        <v>949</v>
      </c>
      <c r="B833" s="154" t="s">
        <v>952</v>
      </c>
      <c r="C833" s="155">
        <v>42015</v>
      </c>
      <c r="D833" s="156">
        <v>11383</v>
      </c>
      <c r="E833" s="157">
        <v>94</v>
      </c>
      <c r="F833" s="168">
        <v>68</v>
      </c>
      <c r="G833" s="157">
        <v>162</v>
      </c>
      <c r="H833" s="157" t="s">
        <v>133</v>
      </c>
      <c r="I833" s="170">
        <v>42008</v>
      </c>
    </row>
    <row r="834" spans="1:9">
      <c r="A834" s="159" t="s">
        <v>949</v>
      </c>
      <c r="B834" s="159" t="s">
        <v>953</v>
      </c>
      <c r="C834" s="160">
        <v>42005</v>
      </c>
      <c r="D834" s="161">
        <v>11658</v>
      </c>
      <c r="E834" s="162">
        <v>136</v>
      </c>
      <c r="F834" s="168">
        <v>88</v>
      </c>
      <c r="G834" s="162">
        <v>224</v>
      </c>
      <c r="H834" s="162" t="s">
        <v>133</v>
      </c>
      <c r="I834" s="171">
        <v>42008</v>
      </c>
    </row>
    <row r="835" spans="1:9" ht="24">
      <c r="A835" s="154" t="s">
        <v>949</v>
      </c>
      <c r="B835" s="154" t="s">
        <v>954</v>
      </c>
      <c r="C835" s="155">
        <v>42005</v>
      </c>
      <c r="D835" s="156">
        <v>11658</v>
      </c>
      <c r="E835" s="157">
        <v>107</v>
      </c>
      <c r="F835" s="168">
        <v>59</v>
      </c>
      <c r="G835" s="157">
        <v>166</v>
      </c>
      <c r="H835" s="157" t="s">
        <v>133</v>
      </c>
      <c r="I835" s="170">
        <v>42008</v>
      </c>
    </row>
    <row r="836" spans="1:9">
      <c r="A836" s="159" t="s">
        <v>949</v>
      </c>
      <c r="B836" s="159" t="s">
        <v>955</v>
      </c>
      <c r="C836" s="160">
        <v>42005</v>
      </c>
      <c r="D836" s="161">
        <v>11658</v>
      </c>
      <c r="E836" s="162">
        <v>102</v>
      </c>
      <c r="F836" s="168">
        <v>92</v>
      </c>
      <c r="G836" s="162">
        <v>194</v>
      </c>
      <c r="H836" s="162" t="s">
        <v>133</v>
      </c>
      <c r="I836" s="171">
        <v>42008</v>
      </c>
    </row>
    <row r="837" spans="1:9">
      <c r="A837" s="154" t="s">
        <v>949</v>
      </c>
      <c r="B837" s="154" t="s">
        <v>956</v>
      </c>
      <c r="C837" s="155">
        <v>42005</v>
      </c>
      <c r="D837" s="156">
        <v>11658</v>
      </c>
      <c r="E837" s="157">
        <v>129</v>
      </c>
      <c r="F837" s="168">
        <v>54</v>
      </c>
      <c r="G837" s="157">
        <v>183</v>
      </c>
      <c r="H837" s="157" t="s">
        <v>133</v>
      </c>
      <c r="I837" s="170">
        <v>42008</v>
      </c>
    </row>
    <row r="838" spans="1:9">
      <c r="A838" s="159" t="s">
        <v>949</v>
      </c>
      <c r="B838" s="159" t="s">
        <v>131</v>
      </c>
      <c r="C838" s="160">
        <v>42005</v>
      </c>
      <c r="D838" s="161">
        <v>11658</v>
      </c>
      <c r="E838" s="162">
        <v>95</v>
      </c>
      <c r="F838" s="168">
        <v>63</v>
      </c>
      <c r="G838" s="162">
        <v>158</v>
      </c>
      <c r="H838" s="162" t="s">
        <v>133</v>
      </c>
      <c r="I838" s="171">
        <v>42008</v>
      </c>
    </row>
    <row r="839" spans="1:9" ht="24">
      <c r="A839" s="154" t="s">
        <v>949</v>
      </c>
      <c r="B839" s="154" t="s">
        <v>957</v>
      </c>
      <c r="C839" s="155">
        <v>42008</v>
      </c>
      <c r="D839" s="156">
        <v>11597</v>
      </c>
      <c r="E839" s="157">
        <v>174</v>
      </c>
      <c r="F839" s="168">
        <v>59</v>
      </c>
      <c r="G839" s="157">
        <v>233</v>
      </c>
      <c r="H839" s="157" t="s">
        <v>133</v>
      </c>
      <c r="I839" s="170">
        <v>42008</v>
      </c>
    </row>
    <row r="840" spans="1:9" ht="24">
      <c r="A840" s="159" t="s">
        <v>949</v>
      </c>
      <c r="B840" s="159" t="s">
        <v>957</v>
      </c>
      <c r="C840" s="160">
        <v>42015</v>
      </c>
      <c r="D840" s="161">
        <v>11383</v>
      </c>
      <c r="E840" s="162">
        <v>136</v>
      </c>
      <c r="F840" s="168">
        <v>55</v>
      </c>
      <c r="G840" s="162">
        <v>191</v>
      </c>
      <c r="H840" s="162" t="s">
        <v>133</v>
      </c>
      <c r="I840" s="171">
        <v>42008</v>
      </c>
    </row>
    <row r="841" spans="1:9" ht="24">
      <c r="A841" s="154" t="s">
        <v>949</v>
      </c>
      <c r="B841" s="154" t="s">
        <v>958</v>
      </c>
      <c r="C841" s="155">
        <v>42008</v>
      </c>
      <c r="D841" s="156">
        <v>11597</v>
      </c>
      <c r="E841" s="157">
        <v>174</v>
      </c>
      <c r="F841" s="168">
        <v>59</v>
      </c>
      <c r="G841" s="157">
        <v>233</v>
      </c>
      <c r="H841" s="157" t="s">
        <v>133</v>
      </c>
      <c r="I841" s="170">
        <v>42008</v>
      </c>
    </row>
    <row r="842" spans="1:9" ht="24">
      <c r="A842" s="159" t="s">
        <v>949</v>
      </c>
      <c r="B842" s="159" t="s">
        <v>958</v>
      </c>
      <c r="C842" s="160">
        <v>42015</v>
      </c>
      <c r="D842" s="161">
        <v>11383</v>
      </c>
      <c r="E842" s="162">
        <v>136</v>
      </c>
      <c r="F842" s="168">
        <v>55</v>
      </c>
      <c r="G842" s="162">
        <v>191</v>
      </c>
      <c r="H842" s="162" t="s">
        <v>133</v>
      </c>
      <c r="I842" s="171">
        <v>42008</v>
      </c>
    </row>
    <row r="843" spans="1:9">
      <c r="A843" s="154" t="s">
        <v>959</v>
      </c>
      <c r="B843" s="154" t="s">
        <v>960</v>
      </c>
      <c r="C843" s="155">
        <v>42005</v>
      </c>
      <c r="D843" s="156">
        <v>11658</v>
      </c>
      <c r="E843" s="157">
        <v>227</v>
      </c>
      <c r="F843" s="168">
        <v>114</v>
      </c>
      <c r="G843" s="157">
        <v>341</v>
      </c>
      <c r="H843" s="158" t="s">
        <v>130</v>
      </c>
      <c r="I843" s="170">
        <v>39094</v>
      </c>
    </row>
    <row r="844" spans="1:9">
      <c r="A844" s="159" t="s">
        <v>959</v>
      </c>
      <c r="B844" s="159" t="s">
        <v>131</v>
      </c>
      <c r="C844" s="160">
        <v>42005</v>
      </c>
      <c r="D844" s="161">
        <v>11658</v>
      </c>
      <c r="E844" s="162">
        <v>227</v>
      </c>
      <c r="F844" s="168">
        <v>114</v>
      </c>
      <c r="G844" s="162">
        <v>341</v>
      </c>
      <c r="H844" s="163" t="s">
        <v>130</v>
      </c>
      <c r="I844" s="171">
        <v>39094</v>
      </c>
    </row>
    <row r="845" spans="1:9">
      <c r="A845" s="154" t="s">
        <v>961</v>
      </c>
      <c r="B845" s="154" t="s">
        <v>962</v>
      </c>
      <c r="C845" s="155">
        <v>42005</v>
      </c>
      <c r="D845" s="156">
        <v>11658</v>
      </c>
      <c r="E845" s="157">
        <v>212</v>
      </c>
      <c r="F845" s="168">
        <v>88</v>
      </c>
      <c r="G845" s="157">
        <v>300</v>
      </c>
      <c r="H845" s="157" t="s">
        <v>133</v>
      </c>
      <c r="I845" s="170">
        <v>42008</v>
      </c>
    </row>
    <row r="846" spans="1:9">
      <c r="A846" s="159" t="s">
        <v>961</v>
      </c>
      <c r="B846" s="159" t="s">
        <v>131</v>
      </c>
      <c r="C846" s="160">
        <v>42005</v>
      </c>
      <c r="D846" s="161">
        <v>11658</v>
      </c>
      <c r="E846" s="162">
        <v>212</v>
      </c>
      <c r="F846" s="168">
        <v>88</v>
      </c>
      <c r="G846" s="162">
        <v>300</v>
      </c>
      <c r="H846" s="162" t="s">
        <v>133</v>
      </c>
      <c r="I846" s="171">
        <v>42008</v>
      </c>
    </row>
    <row r="847" spans="1:9">
      <c r="A847" s="154" t="s">
        <v>963</v>
      </c>
      <c r="B847" s="154" t="s">
        <v>964</v>
      </c>
      <c r="C847" s="155">
        <v>42005</v>
      </c>
      <c r="D847" s="156">
        <v>11658</v>
      </c>
      <c r="E847" s="157">
        <v>145</v>
      </c>
      <c r="F847" s="168">
        <v>76</v>
      </c>
      <c r="G847" s="157">
        <v>221</v>
      </c>
      <c r="H847" s="157" t="s">
        <v>133</v>
      </c>
      <c r="I847" s="170">
        <v>39086</v>
      </c>
    </row>
    <row r="848" spans="1:9">
      <c r="A848" s="159" t="s">
        <v>965</v>
      </c>
      <c r="B848" s="159" t="s">
        <v>966</v>
      </c>
      <c r="C848" s="160">
        <v>42005</v>
      </c>
      <c r="D848" s="161">
        <v>11658</v>
      </c>
      <c r="E848" s="162">
        <v>165</v>
      </c>
      <c r="F848" s="168">
        <v>90</v>
      </c>
      <c r="G848" s="162">
        <v>255</v>
      </c>
      <c r="H848" s="162" t="s">
        <v>133</v>
      </c>
      <c r="I848" s="171">
        <v>41277</v>
      </c>
    </row>
    <row r="849" spans="1:9">
      <c r="A849" s="154" t="s">
        <v>965</v>
      </c>
      <c r="B849" s="154" t="s">
        <v>967</v>
      </c>
      <c r="C849" s="155">
        <v>42005</v>
      </c>
      <c r="D849" s="156">
        <v>11658</v>
      </c>
      <c r="E849" s="157">
        <v>97</v>
      </c>
      <c r="F849" s="168">
        <v>82</v>
      </c>
      <c r="G849" s="157">
        <v>179</v>
      </c>
      <c r="H849" s="157" t="s">
        <v>133</v>
      </c>
      <c r="I849" s="170">
        <v>41277</v>
      </c>
    </row>
    <row r="850" spans="1:9">
      <c r="A850" s="159" t="s">
        <v>965</v>
      </c>
      <c r="B850" s="159" t="s">
        <v>131</v>
      </c>
      <c r="C850" s="160">
        <v>42005</v>
      </c>
      <c r="D850" s="161">
        <v>11658</v>
      </c>
      <c r="E850" s="162">
        <v>109</v>
      </c>
      <c r="F850" s="168">
        <v>75</v>
      </c>
      <c r="G850" s="162">
        <v>184</v>
      </c>
      <c r="H850" s="162" t="s">
        <v>133</v>
      </c>
      <c r="I850" s="171">
        <v>41277</v>
      </c>
    </row>
    <row r="851" spans="1:9">
      <c r="A851" s="154" t="s">
        <v>968</v>
      </c>
      <c r="B851" s="154" t="s">
        <v>969</v>
      </c>
      <c r="C851" s="155">
        <v>42005</v>
      </c>
      <c r="D851" s="156">
        <v>11658</v>
      </c>
      <c r="E851" s="157">
        <v>351</v>
      </c>
      <c r="F851" s="168">
        <v>112</v>
      </c>
      <c r="G851" s="157">
        <v>463</v>
      </c>
      <c r="H851" s="158" t="s">
        <v>130</v>
      </c>
      <c r="I851" s="170">
        <v>41650</v>
      </c>
    </row>
    <row r="852" spans="1:9">
      <c r="A852" s="159" t="s">
        <v>968</v>
      </c>
      <c r="B852" s="159" t="s">
        <v>131</v>
      </c>
      <c r="C852" s="160">
        <v>42005</v>
      </c>
      <c r="D852" s="161">
        <v>11658</v>
      </c>
      <c r="E852" s="162">
        <v>116</v>
      </c>
      <c r="F852" s="168">
        <v>95</v>
      </c>
      <c r="G852" s="162">
        <v>211</v>
      </c>
      <c r="H852" s="162" t="s">
        <v>133</v>
      </c>
      <c r="I852" s="171">
        <v>41650</v>
      </c>
    </row>
    <row r="853" spans="1:9" ht="24">
      <c r="A853" s="154" t="s">
        <v>968</v>
      </c>
      <c r="B853" s="154" t="s">
        <v>970</v>
      </c>
      <c r="C853" s="155">
        <v>42005</v>
      </c>
      <c r="D853" s="156">
        <v>11658</v>
      </c>
      <c r="E853" s="157">
        <v>352</v>
      </c>
      <c r="F853" s="168">
        <v>134</v>
      </c>
      <c r="G853" s="157">
        <v>486</v>
      </c>
      <c r="H853" s="157" t="s">
        <v>133</v>
      </c>
      <c r="I853" s="170">
        <v>41650</v>
      </c>
    </row>
    <row r="854" spans="1:9">
      <c r="A854" s="159" t="s">
        <v>968</v>
      </c>
      <c r="B854" s="159" t="s">
        <v>971</v>
      </c>
      <c r="C854" s="160">
        <v>42005</v>
      </c>
      <c r="D854" s="161">
        <v>11658</v>
      </c>
      <c r="E854" s="162">
        <v>305</v>
      </c>
      <c r="F854" s="168">
        <v>202</v>
      </c>
      <c r="G854" s="162">
        <v>507</v>
      </c>
      <c r="H854" s="162" t="s">
        <v>133</v>
      </c>
      <c r="I854" s="171">
        <v>41650</v>
      </c>
    </row>
    <row r="855" spans="1:9">
      <c r="A855" s="154" t="s">
        <v>968</v>
      </c>
      <c r="B855" s="154" t="s">
        <v>972</v>
      </c>
      <c r="C855" s="155">
        <v>42005</v>
      </c>
      <c r="D855" s="156">
        <v>11658</v>
      </c>
      <c r="E855" s="157">
        <v>221</v>
      </c>
      <c r="F855" s="168">
        <v>114</v>
      </c>
      <c r="G855" s="157">
        <v>335</v>
      </c>
      <c r="H855" s="157" t="s">
        <v>133</v>
      </c>
      <c r="I855" s="170">
        <v>39452</v>
      </c>
    </row>
    <row r="856" spans="1:9" ht="24">
      <c r="A856" s="159" t="s">
        <v>968</v>
      </c>
      <c r="B856" s="159" t="s">
        <v>973</v>
      </c>
      <c r="C856" s="160">
        <v>42005</v>
      </c>
      <c r="D856" s="161">
        <v>11658</v>
      </c>
      <c r="E856" s="162">
        <v>250</v>
      </c>
      <c r="F856" s="168">
        <v>120</v>
      </c>
      <c r="G856" s="162">
        <v>370</v>
      </c>
      <c r="H856" s="162" t="s">
        <v>133</v>
      </c>
      <c r="I856" s="171">
        <v>38725</v>
      </c>
    </row>
    <row r="857" spans="1:9">
      <c r="A857" s="154" t="s">
        <v>974</v>
      </c>
      <c r="B857" s="154" t="s">
        <v>975</v>
      </c>
      <c r="C857" s="155">
        <v>42005</v>
      </c>
      <c r="D857" s="156">
        <v>11658</v>
      </c>
      <c r="E857" s="157">
        <v>152</v>
      </c>
      <c r="F857" s="168">
        <v>86</v>
      </c>
      <c r="G857" s="157">
        <v>238</v>
      </c>
      <c r="H857" s="157" t="s">
        <v>133</v>
      </c>
      <c r="I857" s="170">
        <v>41651</v>
      </c>
    </row>
    <row r="858" spans="1:9">
      <c r="A858" s="159" t="s">
        <v>974</v>
      </c>
      <c r="B858" s="159" t="s">
        <v>976</v>
      </c>
      <c r="C858" s="160">
        <v>42005</v>
      </c>
      <c r="D858" s="161">
        <v>11658</v>
      </c>
      <c r="E858" s="162">
        <v>112</v>
      </c>
      <c r="F858" s="168">
        <v>51</v>
      </c>
      <c r="G858" s="162">
        <v>163</v>
      </c>
      <c r="H858" s="162" t="s">
        <v>133</v>
      </c>
      <c r="I858" s="171">
        <v>41651</v>
      </c>
    </row>
    <row r="859" spans="1:9">
      <c r="A859" s="154" t="s">
        <v>974</v>
      </c>
      <c r="B859" s="154" t="s">
        <v>977</v>
      </c>
      <c r="C859" s="155">
        <v>42005</v>
      </c>
      <c r="D859" s="156">
        <v>11658</v>
      </c>
      <c r="E859" s="157">
        <v>203</v>
      </c>
      <c r="F859" s="168">
        <v>85</v>
      </c>
      <c r="G859" s="157">
        <v>288</v>
      </c>
      <c r="H859" s="157" t="s">
        <v>133</v>
      </c>
      <c r="I859" s="170">
        <v>42007</v>
      </c>
    </row>
    <row r="860" spans="1:9">
      <c r="A860" s="159" t="s">
        <v>974</v>
      </c>
      <c r="B860" s="159" t="s">
        <v>131</v>
      </c>
      <c r="C860" s="160">
        <v>42005</v>
      </c>
      <c r="D860" s="161">
        <v>11658</v>
      </c>
      <c r="E860" s="162">
        <v>112</v>
      </c>
      <c r="F860" s="168">
        <v>51</v>
      </c>
      <c r="G860" s="162">
        <v>163</v>
      </c>
      <c r="H860" s="162" t="s">
        <v>133</v>
      </c>
      <c r="I860" s="171">
        <v>41651</v>
      </c>
    </row>
    <row r="861" spans="1:9">
      <c r="A861" s="154" t="s">
        <v>974</v>
      </c>
      <c r="B861" s="154" t="s">
        <v>978</v>
      </c>
      <c r="C861" s="155">
        <v>42005</v>
      </c>
      <c r="D861" s="156">
        <v>11658</v>
      </c>
      <c r="E861" s="157">
        <v>120</v>
      </c>
      <c r="F861" s="168">
        <v>46</v>
      </c>
      <c r="G861" s="157">
        <v>166</v>
      </c>
      <c r="H861" s="157" t="s">
        <v>133</v>
      </c>
      <c r="I861" s="170">
        <v>41651</v>
      </c>
    </row>
    <row r="862" spans="1:9">
      <c r="A862" s="159" t="s">
        <v>979</v>
      </c>
      <c r="B862" s="159" t="s">
        <v>980</v>
      </c>
      <c r="C862" s="160">
        <v>42005</v>
      </c>
      <c r="D862" s="161">
        <v>11658</v>
      </c>
      <c r="E862" s="162">
        <v>49</v>
      </c>
      <c r="F862" s="168">
        <v>17</v>
      </c>
      <c r="G862" s="162">
        <v>66</v>
      </c>
      <c r="H862" s="162" t="s">
        <v>133</v>
      </c>
      <c r="I862" s="171">
        <v>42006</v>
      </c>
    </row>
    <row r="863" spans="1:9" ht="24">
      <c r="A863" s="154" t="s">
        <v>981</v>
      </c>
      <c r="B863" s="154" t="s">
        <v>982</v>
      </c>
      <c r="C863" s="156">
        <v>42461</v>
      </c>
      <c r="D863" s="156">
        <v>41974</v>
      </c>
      <c r="E863" s="157">
        <v>212</v>
      </c>
      <c r="F863" s="168">
        <v>156</v>
      </c>
      <c r="G863" s="157">
        <v>368</v>
      </c>
      <c r="H863" s="157" t="s">
        <v>133</v>
      </c>
      <c r="I863" s="170">
        <v>41648</v>
      </c>
    </row>
    <row r="864" spans="1:9" ht="24">
      <c r="A864" s="159" t="s">
        <v>981</v>
      </c>
      <c r="B864" s="159" t="s">
        <v>982</v>
      </c>
      <c r="C864" s="161">
        <v>42339</v>
      </c>
      <c r="D864" s="161">
        <v>42095</v>
      </c>
      <c r="E864" s="162">
        <v>269</v>
      </c>
      <c r="F864" s="168">
        <v>162</v>
      </c>
      <c r="G864" s="162">
        <v>431</v>
      </c>
      <c r="H864" s="162" t="s">
        <v>133</v>
      </c>
      <c r="I864" s="171">
        <v>41648</v>
      </c>
    </row>
    <row r="865" spans="1:9" ht="46.5">
      <c r="A865" s="154" t="s">
        <v>983</v>
      </c>
      <c r="B865" s="154" t="s">
        <v>984</v>
      </c>
      <c r="C865" s="155">
        <v>42009</v>
      </c>
      <c r="D865" s="155">
        <v>42259</v>
      </c>
      <c r="E865" s="157">
        <v>150</v>
      </c>
      <c r="F865" s="168">
        <v>91</v>
      </c>
      <c r="G865" s="157">
        <v>241</v>
      </c>
      <c r="H865" s="157" t="s">
        <v>133</v>
      </c>
      <c r="I865" s="170">
        <v>41648</v>
      </c>
    </row>
    <row r="866" spans="1:9" ht="46.5">
      <c r="A866" s="159" t="s">
        <v>983</v>
      </c>
      <c r="B866" s="159" t="s">
        <v>984</v>
      </c>
      <c r="C866" s="160">
        <v>42289</v>
      </c>
      <c r="D866" s="161">
        <v>11049</v>
      </c>
      <c r="E866" s="162">
        <v>170</v>
      </c>
      <c r="F866" s="168">
        <v>93</v>
      </c>
      <c r="G866" s="162">
        <v>263</v>
      </c>
      <c r="H866" s="162" t="s">
        <v>133</v>
      </c>
      <c r="I866" s="171">
        <v>41648</v>
      </c>
    </row>
    <row r="867" spans="1:9">
      <c r="A867" s="154" t="s">
        <v>985</v>
      </c>
      <c r="B867" s="154" t="s">
        <v>986</v>
      </c>
      <c r="C867" s="155">
        <v>42005</v>
      </c>
      <c r="D867" s="156">
        <v>11658</v>
      </c>
      <c r="E867" s="157">
        <v>186</v>
      </c>
      <c r="F867" s="168">
        <v>114</v>
      </c>
      <c r="G867" s="157">
        <v>300</v>
      </c>
      <c r="H867" s="157" t="s">
        <v>133</v>
      </c>
      <c r="I867" s="170">
        <v>40914</v>
      </c>
    </row>
    <row r="868" spans="1:9">
      <c r="A868" s="159" t="s">
        <v>987</v>
      </c>
      <c r="B868" s="159" t="s">
        <v>988</v>
      </c>
      <c r="C868" s="160">
        <v>42005</v>
      </c>
      <c r="D868" s="161">
        <v>11658</v>
      </c>
      <c r="E868" s="162">
        <v>112</v>
      </c>
      <c r="F868" s="168">
        <v>95</v>
      </c>
      <c r="G868" s="162">
        <v>207</v>
      </c>
      <c r="H868" s="162" t="s">
        <v>133</v>
      </c>
      <c r="I868" s="171">
        <v>42008</v>
      </c>
    </row>
    <row r="869" spans="1:9">
      <c r="A869" s="154" t="s">
        <v>989</v>
      </c>
      <c r="B869" s="154" t="s">
        <v>990</v>
      </c>
      <c r="C869" s="155">
        <v>42005</v>
      </c>
      <c r="D869" s="156">
        <v>11658</v>
      </c>
      <c r="E869" s="157">
        <v>258</v>
      </c>
      <c r="F869" s="168">
        <v>47</v>
      </c>
      <c r="G869" s="157">
        <v>305</v>
      </c>
      <c r="H869" s="157" t="s">
        <v>133</v>
      </c>
      <c r="I869" s="170">
        <v>39814</v>
      </c>
    </row>
    <row r="870" spans="1:9">
      <c r="A870" s="159" t="s">
        <v>989</v>
      </c>
      <c r="B870" s="159" t="s">
        <v>991</v>
      </c>
      <c r="C870" s="160">
        <v>42005</v>
      </c>
      <c r="D870" s="161">
        <v>11658</v>
      </c>
      <c r="E870" s="162">
        <v>154</v>
      </c>
      <c r="F870" s="168">
        <v>117</v>
      </c>
      <c r="G870" s="162">
        <v>271</v>
      </c>
      <c r="H870" s="162" t="s">
        <v>133</v>
      </c>
      <c r="I870" s="171">
        <v>39814</v>
      </c>
    </row>
    <row r="871" spans="1:9" ht="24">
      <c r="A871" s="154" t="s">
        <v>992</v>
      </c>
      <c r="B871" s="154" t="s">
        <v>993</v>
      </c>
      <c r="C871" s="155">
        <v>42005</v>
      </c>
      <c r="D871" s="156">
        <v>11658</v>
      </c>
      <c r="E871" s="157">
        <v>260</v>
      </c>
      <c r="F871" s="168">
        <v>176</v>
      </c>
      <c r="G871" s="157">
        <v>436</v>
      </c>
      <c r="H871" s="158" t="s">
        <v>130</v>
      </c>
      <c r="I871" s="170">
        <v>42006</v>
      </c>
    </row>
    <row r="872" spans="1:9">
      <c r="A872" s="159" t="s">
        <v>992</v>
      </c>
      <c r="B872" s="159" t="s">
        <v>994</v>
      </c>
      <c r="C872" s="160">
        <v>42005</v>
      </c>
      <c r="D872" s="161">
        <v>11658</v>
      </c>
      <c r="E872" s="162">
        <v>80</v>
      </c>
      <c r="F872" s="168">
        <v>43</v>
      </c>
      <c r="G872" s="162">
        <v>123</v>
      </c>
      <c r="H872" s="163" t="s">
        <v>130</v>
      </c>
      <c r="I872" s="171">
        <v>41650</v>
      </c>
    </row>
    <row r="873" spans="1:9">
      <c r="A873" s="154" t="s">
        <v>992</v>
      </c>
      <c r="B873" s="154" t="s">
        <v>995</v>
      </c>
      <c r="C873" s="155">
        <v>42005</v>
      </c>
      <c r="D873" s="156">
        <v>11658</v>
      </c>
      <c r="E873" s="157">
        <v>347</v>
      </c>
      <c r="F873" s="168">
        <v>163</v>
      </c>
      <c r="G873" s="157">
        <v>510</v>
      </c>
      <c r="H873" s="158" t="s">
        <v>130</v>
      </c>
      <c r="I873" s="170">
        <v>42005</v>
      </c>
    </row>
    <row r="874" spans="1:9">
      <c r="A874" s="159" t="s">
        <v>992</v>
      </c>
      <c r="B874" s="159" t="s">
        <v>996</v>
      </c>
      <c r="C874" s="160">
        <v>42010</v>
      </c>
      <c r="D874" s="161">
        <v>11202</v>
      </c>
      <c r="E874" s="162">
        <v>169</v>
      </c>
      <c r="F874" s="168">
        <v>93</v>
      </c>
      <c r="G874" s="162">
        <v>262</v>
      </c>
      <c r="H874" s="163" t="s">
        <v>130</v>
      </c>
      <c r="I874" s="171">
        <v>38355</v>
      </c>
    </row>
    <row r="875" spans="1:9">
      <c r="A875" s="154" t="s">
        <v>992</v>
      </c>
      <c r="B875" s="154" t="s">
        <v>996</v>
      </c>
      <c r="C875" s="155">
        <v>42014</v>
      </c>
      <c r="D875" s="156">
        <v>11444</v>
      </c>
      <c r="E875" s="157">
        <v>100</v>
      </c>
      <c r="F875" s="168">
        <v>86</v>
      </c>
      <c r="G875" s="157">
        <v>186</v>
      </c>
      <c r="H875" s="158" t="s">
        <v>130</v>
      </c>
      <c r="I875" s="170">
        <v>38355</v>
      </c>
    </row>
    <row r="876" spans="1:9">
      <c r="A876" s="159" t="s">
        <v>992</v>
      </c>
      <c r="B876" s="159" t="s">
        <v>131</v>
      </c>
      <c r="C876" s="160">
        <v>42005</v>
      </c>
      <c r="D876" s="161">
        <v>11658</v>
      </c>
      <c r="E876" s="162">
        <v>347</v>
      </c>
      <c r="F876" s="168">
        <v>163</v>
      </c>
      <c r="G876" s="162">
        <v>510</v>
      </c>
      <c r="H876" s="163" t="s">
        <v>130</v>
      </c>
      <c r="I876" s="171">
        <v>42005</v>
      </c>
    </row>
    <row r="877" spans="1:9">
      <c r="A877" s="154" t="s">
        <v>992</v>
      </c>
      <c r="B877" s="154" t="s">
        <v>997</v>
      </c>
      <c r="C877" s="155">
        <v>42005</v>
      </c>
      <c r="D877" s="156">
        <v>11658</v>
      </c>
      <c r="E877" s="157">
        <v>359</v>
      </c>
      <c r="F877" s="168">
        <v>126</v>
      </c>
      <c r="G877" s="157">
        <v>485</v>
      </c>
      <c r="H877" s="158" t="s">
        <v>130</v>
      </c>
      <c r="I877" s="170">
        <v>40911</v>
      </c>
    </row>
    <row r="878" spans="1:9">
      <c r="A878" s="159" t="s">
        <v>992</v>
      </c>
      <c r="B878" s="159" t="s">
        <v>998</v>
      </c>
      <c r="C878" s="160">
        <v>42010</v>
      </c>
      <c r="D878" s="161">
        <v>11202</v>
      </c>
      <c r="E878" s="162">
        <v>133</v>
      </c>
      <c r="F878" s="168">
        <v>89</v>
      </c>
      <c r="G878" s="162">
        <v>222</v>
      </c>
      <c r="H878" s="163" t="s">
        <v>130</v>
      </c>
      <c r="I878" s="171">
        <v>38355</v>
      </c>
    </row>
    <row r="879" spans="1:9">
      <c r="A879" s="154" t="s">
        <v>992</v>
      </c>
      <c r="B879" s="154" t="s">
        <v>998</v>
      </c>
      <c r="C879" s="155">
        <v>42014</v>
      </c>
      <c r="D879" s="156">
        <v>11444</v>
      </c>
      <c r="E879" s="157">
        <v>111</v>
      </c>
      <c r="F879" s="168">
        <v>87</v>
      </c>
      <c r="G879" s="157">
        <v>198</v>
      </c>
      <c r="H879" s="158" t="s">
        <v>130</v>
      </c>
      <c r="I879" s="170">
        <v>38355</v>
      </c>
    </row>
    <row r="880" spans="1:9">
      <c r="A880" s="159" t="s">
        <v>999</v>
      </c>
      <c r="B880" s="159" t="s">
        <v>1000</v>
      </c>
      <c r="C880" s="160">
        <v>42005</v>
      </c>
      <c r="D880" s="161">
        <v>11658</v>
      </c>
      <c r="E880" s="162">
        <v>157</v>
      </c>
      <c r="F880" s="168">
        <v>103</v>
      </c>
      <c r="G880" s="162">
        <v>260</v>
      </c>
      <c r="H880" s="162" t="s">
        <v>133</v>
      </c>
      <c r="I880" s="171">
        <v>42008</v>
      </c>
    </row>
    <row r="881" spans="1:9">
      <c r="A881" s="154" t="s">
        <v>999</v>
      </c>
      <c r="B881" s="154" t="s">
        <v>1001</v>
      </c>
      <c r="C881" s="155">
        <v>42005</v>
      </c>
      <c r="D881" s="156">
        <v>11658</v>
      </c>
      <c r="E881" s="157">
        <v>91</v>
      </c>
      <c r="F881" s="168">
        <v>80</v>
      </c>
      <c r="G881" s="157">
        <v>171</v>
      </c>
      <c r="H881" s="157" t="s">
        <v>133</v>
      </c>
      <c r="I881" s="170">
        <v>42008</v>
      </c>
    </row>
    <row r="882" spans="1:9">
      <c r="A882" s="159" t="s">
        <v>999</v>
      </c>
      <c r="B882" s="159" t="s">
        <v>131</v>
      </c>
      <c r="C882" s="160">
        <v>42005</v>
      </c>
      <c r="D882" s="161">
        <v>11658</v>
      </c>
      <c r="E882" s="162">
        <v>75</v>
      </c>
      <c r="F882" s="168">
        <v>60</v>
      </c>
      <c r="G882" s="162">
        <v>135</v>
      </c>
      <c r="H882" s="162" t="s">
        <v>133</v>
      </c>
      <c r="I882" s="171">
        <v>42008</v>
      </c>
    </row>
    <row r="883" spans="1:9">
      <c r="A883" s="154" t="s">
        <v>1002</v>
      </c>
      <c r="B883" s="154" t="s">
        <v>1003</v>
      </c>
      <c r="C883" s="155">
        <v>42005</v>
      </c>
      <c r="D883" s="156">
        <v>11658</v>
      </c>
      <c r="E883" s="157">
        <v>201</v>
      </c>
      <c r="F883" s="168">
        <v>89</v>
      </c>
      <c r="G883" s="157">
        <v>290</v>
      </c>
      <c r="H883" s="157" t="s">
        <v>133</v>
      </c>
      <c r="I883" s="170">
        <v>42008</v>
      </c>
    </row>
    <row r="884" spans="1:9">
      <c r="A884" s="159" t="s">
        <v>1002</v>
      </c>
      <c r="B884" s="159" t="s">
        <v>1004</v>
      </c>
      <c r="C884" s="160">
        <v>42005</v>
      </c>
      <c r="D884" s="161">
        <v>11658</v>
      </c>
      <c r="E884" s="162">
        <v>152</v>
      </c>
      <c r="F884" s="168">
        <v>68</v>
      </c>
      <c r="G884" s="162">
        <v>220</v>
      </c>
      <c r="H884" s="162" t="s">
        <v>133</v>
      </c>
      <c r="I884" s="171">
        <v>42008</v>
      </c>
    </row>
    <row r="885" spans="1:9">
      <c r="A885" s="154" t="s">
        <v>1002</v>
      </c>
      <c r="B885" s="154" t="s">
        <v>131</v>
      </c>
      <c r="C885" s="155">
        <v>42005</v>
      </c>
      <c r="D885" s="156">
        <v>11658</v>
      </c>
      <c r="E885" s="157">
        <v>60</v>
      </c>
      <c r="F885" s="168">
        <v>70</v>
      </c>
      <c r="G885" s="157">
        <v>130</v>
      </c>
      <c r="H885" s="157" t="s">
        <v>133</v>
      </c>
      <c r="I885" s="170">
        <v>42008</v>
      </c>
    </row>
    <row r="886" spans="1:9">
      <c r="A886" s="159" t="s">
        <v>1005</v>
      </c>
      <c r="B886" s="159" t="s">
        <v>1006</v>
      </c>
      <c r="C886" s="160">
        <v>42005</v>
      </c>
      <c r="D886" s="161">
        <v>11658</v>
      </c>
      <c r="E886" s="162">
        <v>320</v>
      </c>
      <c r="F886" s="168">
        <v>127</v>
      </c>
      <c r="G886" s="162">
        <v>447</v>
      </c>
      <c r="H886" s="162" t="s">
        <v>133</v>
      </c>
      <c r="I886" s="171">
        <v>39452</v>
      </c>
    </row>
    <row r="887" spans="1:9">
      <c r="A887" s="154" t="s">
        <v>1007</v>
      </c>
      <c r="B887" s="154" t="s">
        <v>1008</v>
      </c>
      <c r="C887" s="155">
        <v>42005</v>
      </c>
      <c r="D887" s="156">
        <v>11658</v>
      </c>
      <c r="E887" s="157">
        <v>140</v>
      </c>
      <c r="F887" s="168">
        <v>104</v>
      </c>
      <c r="G887" s="157">
        <v>244</v>
      </c>
      <c r="H887" s="157" t="s">
        <v>133</v>
      </c>
      <c r="I887" s="170">
        <v>42006</v>
      </c>
    </row>
    <row r="888" spans="1:9">
      <c r="A888" s="159" t="s">
        <v>1007</v>
      </c>
      <c r="B888" s="159" t="s">
        <v>131</v>
      </c>
      <c r="C888" s="160">
        <v>42005</v>
      </c>
      <c r="D888" s="161">
        <v>11658</v>
      </c>
      <c r="E888" s="162">
        <v>140</v>
      </c>
      <c r="F888" s="168">
        <v>81</v>
      </c>
      <c r="G888" s="162">
        <v>221</v>
      </c>
      <c r="H888" s="162" t="s">
        <v>133</v>
      </c>
      <c r="I888" s="171">
        <v>42007</v>
      </c>
    </row>
    <row r="889" spans="1:9">
      <c r="A889" s="154" t="s">
        <v>1009</v>
      </c>
      <c r="B889" s="154" t="s">
        <v>1010</v>
      </c>
      <c r="C889" s="155">
        <v>42005</v>
      </c>
      <c r="D889" s="156">
        <v>11658</v>
      </c>
      <c r="E889" s="157">
        <v>284</v>
      </c>
      <c r="F889" s="168">
        <v>132</v>
      </c>
      <c r="G889" s="157">
        <v>416</v>
      </c>
      <c r="H889" s="157" t="s">
        <v>133</v>
      </c>
      <c r="I889" s="170">
        <v>42007</v>
      </c>
    </row>
    <row r="890" spans="1:9">
      <c r="A890" s="159" t="s">
        <v>1011</v>
      </c>
      <c r="B890" s="159" t="s">
        <v>1012</v>
      </c>
      <c r="C890" s="160">
        <v>42005</v>
      </c>
      <c r="D890" s="161">
        <v>11658</v>
      </c>
      <c r="E890" s="162">
        <v>249</v>
      </c>
      <c r="F890" s="168">
        <v>93</v>
      </c>
      <c r="G890" s="162">
        <v>342</v>
      </c>
      <c r="H890" s="162" t="s">
        <v>133</v>
      </c>
      <c r="I890" s="171">
        <v>39454</v>
      </c>
    </row>
    <row r="891" spans="1:9">
      <c r="A891" s="154" t="s">
        <v>1011</v>
      </c>
      <c r="B891" s="154" t="s">
        <v>131</v>
      </c>
      <c r="C891" s="155">
        <v>42005</v>
      </c>
      <c r="D891" s="156">
        <v>11658</v>
      </c>
      <c r="E891" s="157">
        <v>153</v>
      </c>
      <c r="F891" s="168">
        <v>72</v>
      </c>
      <c r="G891" s="157">
        <v>225</v>
      </c>
      <c r="H891" s="157" t="s">
        <v>133</v>
      </c>
      <c r="I891" s="170">
        <v>39451</v>
      </c>
    </row>
    <row r="892" spans="1:9">
      <c r="A892" s="159" t="s">
        <v>1011</v>
      </c>
      <c r="B892" s="159" t="s">
        <v>1013</v>
      </c>
      <c r="C892" s="160">
        <v>42005</v>
      </c>
      <c r="D892" s="161">
        <v>11658</v>
      </c>
      <c r="E892" s="162">
        <v>134</v>
      </c>
      <c r="F892" s="168">
        <v>56</v>
      </c>
      <c r="G892" s="162">
        <v>190</v>
      </c>
      <c r="H892" s="162" t="s">
        <v>133</v>
      </c>
      <c r="I892" s="171">
        <v>39092</v>
      </c>
    </row>
    <row r="893" spans="1:9">
      <c r="A893" s="154" t="s">
        <v>1014</v>
      </c>
      <c r="B893" s="154" t="s">
        <v>1015</v>
      </c>
      <c r="C893" s="155">
        <v>42005</v>
      </c>
      <c r="D893" s="156">
        <v>11658</v>
      </c>
      <c r="E893" s="157">
        <v>158</v>
      </c>
      <c r="F893" s="168">
        <v>95</v>
      </c>
      <c r="G893" s="157">
        <v>253</v>
      </c>
      <c r="H893" s="157" t="s">
        <v>133</v>
      </c>
      <c r="I893" s="170">
        <v>42008</v>
      </c>
    </row>
    <row r="894" spans="1:9">
      <c r="A894" s="159" t="s">
        <v>1014</v>
      </c>
      <c r="B894" s="159" t="s">
        <v>131</v>
      </c>
      <c r="C894" s="160">
        <v>42005</v>
      </c>
      <c r="D894" s="161">
        <v>11658</v>
      </c>
      <c r="E894" s="162">
        <v>158</v>
      </c>
      <c r="F894" s="168">
        <v>95</v>
      </c>
      <c r="G894" s="162">
        <v>253</v>
      </c>
      <c r="H894" s="162" t="s">
        <v>133</v>
      </c>
      <c r="I894" s="171">
        <v>42008</v>
      </c>
    </row>
    <row r="895" spans="1:9">
      <c r="A895" s="154" t="s">
        <v>1014</v>
      </c>
      <c r="B895" s="154" t="s">
        <v>1016</v>
      </c>
      <c r="C895" s="155">
        <v>42005</v>
      </c>
      <c r="D895" s="156">
        <v>11658</v>
      </c>
      <c r="E895" s="157">
        <v>207</v>
      </c>
      <c r="F895" s="168">
        <v>86</v>
      </c>
      <c r="G895" s="157">
        <v>293</v>
      </c>
      <c r="H895" s="157" t="s">
        <v>133</v>
      </c>
      <c r="I895" s="170">
        <v>38356</v>
      </c>
    </row>
    <row r="896" spans="1:9" ht="24">
      <c r="A896" s="159" t="s">
        <v>1017</v>
      </c>
      <c r="B896" s="159" t="s">
        <v>1018</v>
      </c>
      <c r="C896" s="160">
        <v>42005</v>
      </c>
      <c r="D896" s="161">
        <v>11658</v>
      </c>
      <c r="E896" s="162">
        <v>196</v>
      </c>
      <c r="F896" s="168">
        <v>110</v>
      </c>
      <c r="G896" s="162">
        <v>306</v>
      </c>
      <c r="H896" s="162" t="s">
        <v>133</v>
      </c>
      <c r="I896" s="171">
        <v>40550</v>
      </c>
    </row>
    <row r="897" spans="1:9">
      <c r="A897" s="154" t="s">
        <v>1019</v>
      </c>
      <c r="B897" s="154" t="s">
        <v>1020</v>
      </c>
      <c r="C897" s="155">
        <v>42005</v>
      </c>
      <c r="D897" s="156">
        <v>11658</v>
      </c>
      <c r="E897" s="157">
        <v>170</v>
      </c>
      <c r="F897" s="168">
        <v>38</v>
      </c>
      <c r="G897" s="157">
        <v>208</v>
      </c>
      <c r="H897" s="157" t="s">
        <v>133</v>
      </c>
      <c r="I897" s="172" t="s">
        <v>1021</v>
      </c>
    </row>
    <row r="898" spans="1:9">
      <c r="A898" s="159" t="s">
        <v>1019</v>
      </c>
      <c r="B898" s="159" t="s">
        <v>131</v>
      </c>
      <c r="C898" s="160">
        <v>42005</v>
      </c>
      <c r="D898" s="161">
        <v>11658</v>
      </c>
      <c r="E898" s="162">
        <v>112</v>
      </c>
      <c r="F898" s="168">
        <v>57</v>
      </c>
      <c r="G898" s="162">
        <v>169</v>
      </c>
      <c r="H898" s="162" t="s">
        <v>133</v>
      </c>
      <c r="I898" s="171">
        <v>39093</v>
      </c>
    </row>
    <row r="899" spans="1:9" ht="24">
      <c r="A899" s="154" t="s">
        <v>1022</v>
      </c>
      <c r="B899" s="154" t="s">
        <v>1023</v>
      </c>
      <c r="C899" s="155">
        <v>42005</v>
      </c>
      <c r="D899" s="156">
        <v>11658</v>
      </c>
      <c r="E899" s="157">
        <v>99</v>
      </c>
      <c r="F899" s="168">
        <v>62</v>
      </c>
      <c r="G899" s="157">
        <v>161</v>
      </c>
      <c r="H899" s="157" t="s">
        <v>133</v>
      </c>
      <c r="I899" s="170">
        <v>42008</v>
      </c>
    </row>
    <row r="900" spans="1:9">
      <c r="A900" s="159" t="s">
        <v>1022</v>
      </c>
      <c r="B900" s="159" t="s">
        <v>1024</v>
      </c>
      <c r="C900" s="160">
        <v>42005</v>
      </c>
      <c r="D900" s="161">
        <v>11658</v>
      </c>
      <c r="E900" s="162">
        <v>229</v>
      </c>
      <c r="F900" s="168">
        <v>81</v>
      </c>
      <c r="G900" s="162">
        <v>310</v>
      </c>
      <c r="H900" s="162" t="s">
        <v>133</v>
      </c>
      <c r="I900" s="171">
        <v>42008</v>
      </c>
    </row>
    <row r="901" spans="1:9">
      <c r="A901" s="154" t="s">
        <v>1022</v>
      </c>
      <c r="B901" s="154" t="s">
        <v>1025</v>
      </c>
      <c r="C901" s="155">
        <v>42005</v>
      </c>
      <c r="D901" s="156">
        <v>11658</v>
      </c>
      <c r="E901" s="157">
        <v>171</v>
      </c>
      <c r="F901" s="168">
        <v>77</v>
      </c>
      <c r="G901" s="157">
        <v>248</v>
      </c>
      <c r="H901" s="157" t="s">
        <v>133</v>
      </c>
      <c r="I901" s="170">
        <v>42008</v>
      </c>
    </row>
    <row r="902" spans="1:9" ht="24">
      <c r="A902" s="159" t="s">
        <v>1022</v>
      </c>
      <c r="B902" s="159" t="s">
        <v>1026</v>
      </c>
      <c r="C902" s="160">
        <v>42005</v>
      </c>
      <c r="D902" s="161">
        <v>11658</v>
      </c>
      <c r="E902" s="162">
        <v>217</v>
      </c>
      <c r="F902" s="168">
        <v>89</v>
      </c>
      <c r="G902" s="162">
        <v>306</v>
      </c>
      <c r="H902" s="162" t="s">
        <v>133</v>
      </c>
      <c r="I902" s="171">
        <v>42008</v>
      </c>
    </row>
    <row r="903" spans="1:9">
      <c r="A903" s="154" t="s">
        <v>1022</v>
      </c>
      <c r="B903" s="154" t="s">
        <v>131</v>
      </c>
      <c r="C903" s="155">
        <v>42005</v>
      </c>
      <c r="D903" s="156">
        <v>11658</v>
      </c>
      <c r="E903" s="157">
        <v>120</v>
      </c>
      <c r="F903" s="168">
        <v>55</v>
      </c>
      <c r="G903" s="157">
        <v>175</v>
      </c>
      <c r="H903" s="157" t="s">
        <v>133</v>
      </c>
      <c r="I903" s="170">
        <v>42008</v>
      </c>
    </row>
    <row r="904" spans="1:9">
      <c r="A904" s="159" t="s">
        <v>1022</v>
      </c>
      <c r="B904" s="159" t="s">
        <v>1027</v>
      </c>
      <c r="C904" s="160">
        <v>42005</v>
      </c>
      <c r="D904" s="161">
        <v>11658</v>
      </c>
      <c r="E904" s="162">
        <v>154</v>
      </c>
      <c r="F904" s="168">
        <v>81</v>
      </c>
      <c r="G904" s="162">
        <v>235</v>
      </c>
      <c r="H904" s="162" t="s">
        <v>133</v>
      </c>
      <c r="I904" s="171">
        <v>42008</v>
      </c>
    </row>
    <row r="905" spans="1:9">
      <c r="A905" s="154" t="s">
        <v>1022</v>
      </c>
      <c r="B905" s="154" t="s">
        <v>1028</v>
      </c>
      <c r="C905" s="155">
        <v>42005</v>
      </c>
      <c r="D905" s="156">
        <v>11658</v>
      </c>
      <c r="E905" s="157">
        <v>153</v>
      </c>
      <c r="F905" s="168">
        <v>73</v>
      </c>
      <c r="G905" s="157">
        <v>226</v>
      </c>
      <c r="H905" s="157" t="s">
        <v>133</v>
      </c>
      <c r="I905" s="170">
        <v>42008</v>
      </c>
    </row>
    <row r="906" spans="1:9">
      <c r="A906" s="159" t="s">
        <v>1029</v>
      </c>
      <c r="B906" s="159" t="s">
        <v>1030</v>
      </c>
      <c r="C906" s="160">
        <v>42005</v>
      </c>
      <c r="D906" s="161">
        <v>11658</v>
      </c>
      <c r="E906" s="162">
        <v>182</v>
      </c>
      <c r="F906" s="168">
        <v>90</v>
      </c>
      <c r="G906" s="162">
        <v>272</v>
      </c>
      <c r="H906" s="162" t="s">
        <v>133</v>
      </c>
      <c r="I906" s="171">
        <v>40911</v>
      </c>
    </row>
    <row r="907" spans="1:9">
      <c r="A907" s="154" t="s">
        <v>1029</v>
      </c>
      <c r="B907" s="154" t="s">
        <v>131</v>
      </c>
      <c r="C907" s="155">
        <v>42005</v>
      </c>
      <c r="D907" s="156">
        <v>11658</v>
      </c>
      <c r="E907" s="157">
        <v>182</v>
      </c>
      <c r="F907" s="168">
        <v>90</v>
      </c>
      <c r="G907" s="157">
        <v>272</v>
      </c>
      <c r="H907" s="157" t="s">
        <v>133</v>
      </c>
      <c r="I907" s="170">
        <v>40912</v>
      </c>
    </row>
    <row r="908" spans="1:9">
      <c r="A908" s="159" t="s">
        <v>1031</v>
      </c>
      <c r="B908" s="159" t="s">
        <v>1032</v>
      </c>
      <c r="C908" s="160">
        <v>42005</v>
      </c>
      <c r="D908" s="161">
        <v>11658</v>
      </c>
      <c r="E908" s="162">
        <v>157</v>
      </c>
      <c r="F908" s="168">
        <v>102</v>
      </c>
      <c r="G908" s="162">
        <v>259</v>
      </c>
      <c r="H908" s="162" t="s">
        <v>133</v>
      </c>
      <c r="I908" s="171">
        <v>42008</v>
      </c>
    </row>
    <row r="909" spans="1:9" ht="24">
      <c r="A909" s="154" t="s">
        <v>1031</v>
      </c>
      <c r="B909" s="154" t="s">
        <v>1033</v>
      </c>
      <c r="C909" s="155">
        <v>42005</v>
      </c>
      <c r="D909" s="156">
        <v>11658</v>
      </c>
      <c r="E909" s="157">
        <v>184</v>
      </c>
      <c r="F909" s="168">
        <v>114</v>
      </c>
      <c r="G909" s="157">
        <v>298</v>
      </c>
      <c r="H909" s="157" t="s">
        <v>133</v>
      </c>
      <c r="I909" s="170">
        <v>42008</v>
      </c>
    </row>
    <row r="910" spans="1:9">
      <c r="A910" s="159" t="s">
        <v>1031</v>
      </c>
      <c r="B910" s="159" t="s">
        <v>1034</v>
      </c>
      <c r="C910" s="160">
        <v>42005</v>
      </c>
      <c r="D910" s="161">
        <v>11658</v>
      </c>
      <c r="E910" s="162">
        <v>228</v>
      </c>
      <c r="F910" s="168">
        <v>117</v>
      </c>
      <c r="G910" s="162">
        <v>345</v>
      </c>
      <c r="H910" s="162" t="s">
        <v>133</v>
      </c>
      <c r="I910" s="171">
        <v>42008</v>
      </c>
    </row>
    <row r="911" spans="1:9">
      <c r="A911" s="154" t="s">
        <v>1031</v>
      </c>
      <c r="B911" s="154" t="s">
        <v>1035</v>
      </c>
      <c r="C911" s="155">
        <v>42005</v>
      </c>
      <c r="D911" s="156">
        <v>11658</v>
      </c>
      <c r="E911" s="157">
        <v>150</v>
      </c>
      <c r="F911" s="168">
        <v>74</v>
      </c>
      <c r="G911" s="157">
        <v>224</v>
      </c>
      <c r="H911" s="157" t="s">
        <v>133</v>
      </c>
      <c r="I911" s="170">
        <v>42008</v>
      </c>
    </row>
    <row r="912" spans="1:9">
      <c r="A912" s="159" t="s">
        <v>1031</v>
      </c>
      <c r="B912" s="159" t="s">
        <v>1036</v>
      </c>
      <c r="C912" s="160">
        <v>42005</v>
      </c>
      <c r="D912" s="161">
        <v>11658</v>
      </c>
      <c r="E912" s="162">
        <v>148</v>
      </c>
      <c r="F912" s="168">
        <v>84</v>
      </c>
      <c r="G912" s="162">
        <v>232</v>
      </c>
      <c r="H912" s="162" t="s">
        <v>133</v>
      </c>
      <c r="I912" s="171">
        <v>42008</v>
      </c>
    </row>
    <row r="913" spans="1:9">
      <c r="A913" s="154" t="s">
        <v>1031</v>
      </c>
      <c r="B913" s="154" t="s">
        <v>1037</v>
      </c>
      <c r="C913" s="155">
        <v>42005</v>
      </c>
      <c r="D913" s="156">
        <v>11658</v>
      </c>
      <c r="E913" s="157">
        <v>141</v>
      </c>
      <c r="F913" s="168">
        <v>86</v>
      </c>
      <c r="G913" s="157">
        <v>227</v>
      </c>
      <c r="H913" s="157" t="s">
        <v>133</v>
      </c>
      <c r="I913" s="170">
        <v>42008</v>
      </c>
    </row>
    <row r="914" spans="1:9" ht="35.25">
      <c r="A914" s="159" t="s">
        <v>1031</v>
      </c>
      <c r="B914" s="159" t="s">
        <v>1038</v>
      </c>
      <c r="C914" s="160">
        <v>42005</v>
      </c>
      <c r="D914" s="161">
        <v>11658</v>
      </c>
      <c r="E914" s="162">
        <v>179</v>
      </c>
      <c r="F914" s="168">
        <v>89</v>
      </c>
      <c r="G914" s="162">
        <v>268</v>
      </c>
      <c r="H914" s="162" t="s">
        <v>133</v>
      </c>
      <c r="I914" s="171">
        <v>42008</v>
      </c>
    </row>
    <row r="915" spans="1:9">
      <c r="A915" s="154" t="s">
        <v>1031</v>
      </c>
      <c r="B915" s="154" t="s">
        <v>1039</v>
      </c>
      <c r="C915" s="155">
        <v>42005</v>
      </c>
      <c r="D915" s="156">
        <v>11658</v>
      </c>
      <c r="E915" s="157">
        <v>219</v>
      </c>
      <c r="F915" s="168">
        <v>122</v>
      </c>
      <c r="G915" s="157">
        <v>341</v>
      </c>
      <c r="H915" s="157" t="s">
        <v>133</v>
      </c>
      <c r="I915" s="170">
        <v>42008</v>
      </c>
    </row>
    <row r="916" spans="1:9">
      <c r="A916" s="159" t="s">
        <v>1031</v>
      </c>
      <c r="B916" s="159" t="s">
        <v>1040</v>
      </c>
      <c r="C916" s="160">
        <v>42005</v>
      </c>
      <c r="D916" s="161">
        <v>11658</v>
      </c>
      <c r="E916" s="162">
        <v>140</v>
      </c>
      <c r="F916" s="168">
        <v>93</v>
      </c>
      <c r="G916" s="162">
        <v>233</v>
      </c>
      <c r="H916" s="162" t="s">
        <v>133</v>
      </c>
      <c r="I916" s="171">
        <v>42008</v>
      </c>
    </row>
    <row r="917" spans="1:9">
      <c r="A917" s="154" t="s">
        <v>1031</v>
      </c>
      <c r="B917" s="154" t="s">
        <v>1041</v>
      </c>
      <c r="C917" s="155">
        <v>42005</v>
      </c>
      <c r="D917" s="156">
        <v>11658</v>
      </c>
      <c r="E917" s="157">
        <v>140</v>
      </c>
      <c r="F917" s="168">
        <v>93</v>
      </c>
      <c r="G917" s="157">
        <v>233</v>
      </c>
      <c r="H917" s="157" t="s">
        <v>133</v>
      </c>
      <c r="I917" s="170">
        <v>42008</v>
      </c>
    </row>
    <row r="918" spans="1:9">
      <c r="A918" s="159" t="s">
        <v>1031</v>
      </c>
      <c r="B918" s="159" t="s">
        <v>131</v>
      </c>
      <c r="C918" s="160">
        <v>42005</v>
      </c>
      <c r="D918" s="161">
        <v>11658</v>
      </c>
      <c r="E918" s="162">
        <v>143</v>
      </c>
      <c r="F918" s="168">
        <v>93</v>
      </c>
      <c r="G918" s="162">
        <v>236</v>
      </c>
      <c r="H918" s="162" t="s">
        <v>133</v>
      </c>
      <c r="I918" s="171">
        <v>42008</v>
      </c>
    </row>
    <row r="919" spans="1:9">
      <c r="A919" s="154" t="s">
        <v>1031</v>
      </c>
      <c r="B919" s="154" t="s">
        <v>1042</v>
      </c>
      <c r="C919" s="155">
        <v>42005</v>
      </c>
      <c r="D919" s="156">
        <v>11658</v>
      </c>
      <c r="E919" s="157">
        <v>115</v>
      </c>
      <c r="F919" s="168">
        <v>86</v>
      </c>
      <c r="G919" s="157">
        <v>201</v>
      </c>
      <c r="H919" s="157" t="s">
        <v>133</v>
      </c>
      <c r="I919" s="170">
        <v>42008</v>
      </c>
    </row>
    <row r="920" spans="1:9" ht="24">
      <c r="A920" s="159" t="s">
        <v>1031</v>
      </c>
      <c r="B920" s="159" t="s">
        <v>1043</v>
      </c>
      <c r="C920" s="160">
        <v>42005</v>
      </c>
      <c r="D920" s="161">
        <v>11658</v>
      </c>
      <c r="E920" s="162">
        <v>132</v>
      </c>
      <c r="F920" s="168">
        <v>83</v>
      </c>
      <c r="G920" s="162">
        <v>215</v>
      </c>
      <c r="H920" s="162" t="s">
        <v>133</v>
      </c>
      <c r="I920" s="171">
        <v>42008</v>
      </c>
    </row>
    <row r="921" spans="1:9" ht="24">
      <c r="A921" s="154" t="s">
        <v>1031</v>
      </c>
      <c r="B921" s="154" t="s">
        <v>1044</v>
      </c>
      <c r="C921" s="155">
        <v>42005</v>
      </c>
      <c r="D921" s="156">
        <v>11658</v>
      </c>
      <c r="E921" s="157">
        <v>121</v>
      </c>
      <c r="F921" s="168">
        <v>85</v>
      </c>
      <c r="G921" s="157">
        <v>206</v>
      </c>
      <c r="H921" s="157" t="s">
        <v>133</v>
      </c>
      <c r="I921" s="170">
        <v>42008</v>
      </c>
    </row>
    <row r="922" spans="1:9">
      <c r="A922" s="159" t="s">
        <v>1031</v>
      </c>
      <c r="B922" s="159" t="s">
        <v>1045</v>
      </c>
      <c r="C922" s="160">
        <v>42005</v>
      </c>
      <c r="D922" s="161">
        <v>11658</v>
      </c>
      <c r="E922" s="162">
        <v>161</v>
      </c>
      <c r="F922" s="168">
        <v>83</v>
      </c>
      <c r="G922" s="162">
        <v>244</v>
      </c>
      <c r="H922" s="162" t="s">
        <v>133</v>
      </c>
      <c r="I922" s="171">
        <v>42008</v>
      </c>
    </row>
    <row r="923" spans="1:9" ht="24">
      <c r="A923" s="154" t="s">
        <v>1031</v>
      </c>
      <c r="B923" s="154" t="s">
        <v>1046</v>
      </c>
      <c r="C923" s="155">
        <v>42005</v>
      </c>
      <c r="D923" s="156">
        <v>11658</v>
      </c>
      <c r="E923" s="157">
        <v>161</v>
      </c>
      <c r="F923" s="168">
        <v>93</v>
      </c>
      <c r="G923" s="157">
        <v>254</v>
      </c>
      <c r="H923" s="157" t="s">
        <v>133</v>
      </c>
      <c r="I923" s="170">
        <v>42008</v>
      </c>
    </row>
    <row r="924" spans="1:9">
      <c r="A924" s="159" t="s">
        <v>1031</v>
      </c>
      <c r="B924" s="159" t="s">
        <v>1047</v>
      </c>
      <c r="C924" s="160">
        <v>42005</v>
      </c>
      <c r="D924" s="161">
        <v>11658</v>
      </c>
      <c r="E924" s="162">
        <v>156</v>
      </c>
      <c r="F924" s="168">
        <v>82</v>
      </c>
      <c r="G924" s="162">
        <v>238</v>
      </c>
      <c r="H924" s="162" t="s">
        <v>133</v>
      </c>
      <c r="I924" s="171">
        <v>42008</v>
      </c>
    </row>
    <row r="925" spans="1:9">
      <c r="A925" s="154" t="s">
        <v>1031</v>
      </c>
      <c r="B925" s="154" t="s">
        <v>1048</v>
      </c>
      <c r="C925" s="155">
        <v>42005</v>
      </c>
      <c r="D925" s="156">
        <v>11658</v>
      </c>
      <c r="E925" s="157">
        <v>128</v>
      </c>
      <c r="F925" s="168">
        <v>89</v>
      </c>
      <c r="G925" s="157">
        <v>217</v>
      </c>
      <c r="H925" s="157" t="s">
        <v>133</v>
      </c>
      <c r="I925" s="170">
        <v>42008</v>
      </c>
    </row>
    <row r="926" spans="1:9">
      <c r="A926" s="159" t="s">
        <v>1031</v>
      </c>
      <c r="B926" s="159" t="s">
        <v>1049</v>
      </c>
      <c r="C926" s="160">
        <v>42005</v>
      </c>
      <c r="D926" s="161">
        <v>11658</v>
      </c>
      <c r="E926" s="162">
        <v>134</v>
      </c>
      <c r="F926" s="168">
        <v>85</v>
      </c>
      <c r="G926" s="162">
        <v>219</v>
      </c>
      <c r="H926" s="162" t="s">
        <v>133</v>
      </c>
      <c r="I926" s="171">
        <v>42008</v>
      </c>
    </row>
    <row r="927" spans="1:9">
      <c r="A927" s="154" t="s">
        <v>1031</v>
      </c>
      <c r="B927" s="154" t="s">
        <v>1050</v>
      </c>
      <c r="C927" s="155">
        <v>42005</v>
      </c>
      <c r="D927" s="156">
        <v>11658</v>
      </c>
      <c r="E927" s="157">
        <v>234</v>
      </c>
      <c r="F927" s="168">
        <v>145</v>
      </c>
      <c r="G927" s="157">
        <v>379</v>
      </c>
      <c r="H927" s="157" t="s">
        <v>133</v>
      </c>
      <c r="I927" s="170">
        <v>39451</v>
      </c>
    </row>
    <row r="928" spans="1:9">
      <c r="A928" s="159" t="s">
        <v>1051</v>
      </c>
      <c r="B928" s="159" t="s">
        <v>1052</v>
      </c>
      <c r="C928" s="160">
        <v>42005</v>
      </c>
      <c r="D928" s="161">
        <v>11658</v>
      </c>
      <c r="E928" s="162">
        <v>110</v>
      </c>
      <c r="F928" s="168">
        <v>58</v>
      </c>
      <c r="G928" s="162">
        <v>168</v>
      </c>
      <c r="H928" s="162" t="s">
        <v>133</v>
      </c>
      <c r="I928" s="171">
        <v>36532</v>
      </c>
    </row>
    <row r="929" spans="1:9">
      <c r="A929" s="154" t="s">
        <v>1051</v>
      </c>
      <c r="B929" s="154" t="s">
        <v>1053</v>
      </c>
      <c r="C929" s="155">
        <v>42005</v>
      </c>
      <c r="D929" s="156">
        <v>11658</v>
      </c>
      <c r="E929" s="157">
        <v>104</v>
      </c>
      <c r="F929" s="168">
        <v>42</v>
      </c>
      <c r="G929" s="157">
        <v>146</v>
      </c>
      <c r="H929" s="157" t="s">
        <v>133</v>
      </c>
      <c r="I929" s="170">
        <v>36532</v>
      </c>
    </row>
    <row r="930" spans="1:9">
      <c r="A930" s="159" t="s">
        <v>1051</v>
      </c>
      <c r="B930" s="159" t="s">
        <v>1054</v>
      </c>
      <c r="C930" s="160">
        <v>42005</v>
      </c>
      <c r="D930" s="161">
        <v>11658</v>
      </c>
      <c r="E930" s="162">
        <v>98</v>
      </c>
      <c r="F930" s="168">
        <v>53</v>
      </c>
      <c r="G930" s="162">
        <v>151</v>
      </c>
      <c r="H930" s="162" t="s">
        <v>133</v>
      </c>
      <c r="I930" s="171">
        <v>40551</v>
      </c>
    </row>
    <row r="931" spans="1:9">
      <c r="A931" s="154" t="s">
        <v>1051</v>
      </c>
      <c r="B931" s="154" t="s">
        <v>1055</v>
      </c>
      <c r="C931" s="155">
        <v>42005</v>
      </c>
      <c r="D931" s="156">
        <v>11658</v>
      </c>
      <c r="E931" s="157">
        <v>220</v>
      </c>
      <c r="F931" s="168">
        <v>97</v>
      </c>
      <c r="G931" s="157">
        <v>317</v>
      </c>
      <c r="H931" s="157" t="s">
        <v>133</v>
      </c>
      <c r="I931" s="170">
        <v>42008</v>
      </c>
    </row>
    <row r="932" spans="1:9">
      <c r="A932" s="159" t="s">
        <v>1051</v>
      </c>
      <c r="B932" s="159" t="s">
        <v>1056</v>
      </c>
      <c r="C932" s="160">
        <v>42005</v>
      </c>
      <c r="D932" s="161">
        <v>11658</v>
      </c>
      <c r="E932" s="162">
        <v>145</v>
      </c>
      <c r="F932" s="168">
        <v>71</v>
      </c>
      <c r="G932" s="162">
        <v>216</v>
      </c>
      <c r="H932" s="162" t="s">
        <v>133</v>
      </c>
      <c r="I932" s="171">
        <v>40548</v>
      </c>
    </row>
    <row r="933" spans="1:9">
      <c r="A933" s="154" t="s">
        <v>1051</v>
      </c>
      <c r="B933" s="154" t="s">
        <v>1057</v>
      </c>
      <c r="C933" s="155">
        <v>42005</v>
      </c>
      <c r="D933" s="156">
        <v>11658</v>
      </c>
      <c r="E933" s="157">
        <v>177</v>
      </c>
      <c r="F933" s="168">
        <v>69</v>
      </c>
      <c r="G933" s="157">
        <v>246</v>
      </c>
      <c r="H933" s="157" t="s">
        <v>133</v>
      </c>
      <c r="I933" s="170">
        <v>40553</v>
      </c>
    </row>
    <row r="934" spans="1:9">
      <c r="A934" s="159" t="s">
        <v>1051</v>
      </c>
      <c r="B934" s="159" t="s">
        <v>131</v>
      </c>
      <c r="C934" s="160">
        <v>42005</v>
      </c>
      <c r="D934" s="161">
        <v>11658</v>
      </c>
      <c r="E934" s="162">
        <v>107</v>
      </c>
      <c r="F934" s="168">
        <v>45</v>
      </c>
      <c r="G934" s="162">
        <v>152</v>
      </c>
      <c r="H934" s="162" t="s">
        <v>133</v>
      </c>
      <c r="I934" s="171">
        <v>40553</v>
      </c>
    </row>
    <row r="935" spans="1:9">
      <c r="A935" s="154" t="s">
        <v>1051</v>
      </c>
      <c r="B935" s="154" t="s">
        <v>1058</v>
      </c>
      <c r="C935" s="155">
        <v>42005</v>
      </c>
      <c r="D935" s="156">
        <v>11658</v>
      </c>
      <c r="E935" s="157">
        <v>155</v>
      </c>
      <c r="F935" s="168">
        <v>76</v>
      </c>
      <c r="G935" s="157">
        <v>231</v>
      </c>
      <c r="H935" s="157" t="s">
        <v>133</v>
      </c>
      <c r="I935" s="170">
        <v>40547</v>
      </c>
    </row>
    <row r="936" spans="1:9">
      <c r="A936" s="159" t="s">
        <v>1059</v>
      </c>
      <c r="B936" s="159" t="s">
        <v>1060</v>
      </c>
      <c r="C936" s="160">
        <v>42010</v>
      </c>
      <c r="D936" s="161">
        <v>43800</v>
      </c>
      <c r="E936" s="162">
        <v>204</v>
      </c>
      <c r="F936" s="168">
        <v>140</v>
      </c>
      <c r="G936" s="162">
        <v>344</v>
      </c>
      <c r="H936" s="162" t="s">
        <v>133</v>
      </c>
      <c r="I936" s="171">
        <v>40920</v>
      </c>
    </row>
    <row r="937" spans="1:9">
      <c r="A937" s="154" t="s">
        <v>1059</v>
      </c>
      <c r="B937" s="154" t="s">
        <v>1060</v>
      </c>
      <c r="C937" s="156">
        <v>44166</v>
      </c>
      <c r="D937" s="156">
        <v>11444</v>
      </c>
      <c r="E937" s="157">
        <v>233</v>
      </c>
      <c r="F937" s="168">
        <v>143</v>
      </c>
      <c r="G937" s="157">
        <v>376</v>
      </c>
      <c r="H937" s="157" t="s">
        <v>133</v>
      </c>
      <c r="I937" s="170">
        <v>40920</v>
      </c>
    </row>
    <row r="938" spans="1:9">
      <c r="A938" s="159" t="s">
        <v>1061</v>
      </c>
      <c r="B938" s="159" t="s">
        <v>1062</v>
      </c>
      <c r="C938" s="160">
        <v>42005</v>
      </c>
      <c r="D938" s="161">
        <v>11658</v>
      </c>
      <c r="E938" s="162">
        <v>372</v>
      </c>
      <c r="F938" s="168">
        <v>113</v>
      </c>
      <c r="G938" s="162">
        <v>485</v>
      </c>
      <c r="H938" s="162" t="s">
        <v>133</v>
      </c>
      <c r="I938" s="171">
        <v>41641</v>
      </c>
    </row>
    <row r="939" spans="1:9">
      <c r="A939" s="154" t="s">
        <v>1061</v>
      </c>
      <c r="B939" s="154" t="s">
        <v>131</v>
      </c>
      <c r="C939" s="155">
        <v>42005</v>
      </c>
      <c r="D939" s="156">
        <v>11658</v>
      </c>
      <c r="E939" s="157">
        <v>323</v>
      </c>
      <c r="F939" s="168">
        <v>79</v>
      </c>
      <c r="G939" s="157">
        <v>402</v>
      </c>
      <c r="H939" s="157" t="s">
        <v>133</v>
      </c>
      <c r="I939" s="170">
        <v>41641</v>
      </c>
    </row>
    <row r="940" spans="1:9">
      <c r="A940" s="159" t="s">
        <v>1063</v>
      </c>
      <c r="B940" s="159" t="s">
        <v>131</v>
      </c>
      <c r="C940" s="160">
        <v>42005</v>
      </c>
      <c r="D940" s="161">
        <v>11658</v>
      </c>
      <c r="E940" s="162">
        <v>126</v>
      </c>
      <c r="F940" s="168">
        <v>98</v>
      </c>
      <c r="G940" s="162">
        <v>224</v>
      </c>
      <c r="H940" s="162" t="s">
        <v>133</v>
      </c>
      <c r="I940" s="171">
        <v>42008</v>
      </c>
    </row>
    <row r="941" spans="1:9">
      <c r="A941" s="154" t="s">
        <v>1063</v>
      </c>
      <c r="B941" s="154" t="s">
        <v>1064</v>
      </c>
      <c r="C941" s="155">
        <v>42005</v>
      </c>
      <c r="D941" s="156">
        <v>11658</v>
      </c>
      <c r="E941" s="157">
        <v>126</v>
      </c>
      <c r="F941" s="168">
        <v>98</v>
      </c>
      <c r="G941" s="157">
        <v>224</v>
      </c>
      <c r="H941" s="157" t="s">
        <v>133</v>
      </c>
      <c r="I941" s="170">
        <v>42008</v>
      </c>
    </row>
    <row r="942" spans="1:9">
      <c r="A942" s="159" t="s">
        <v>1065</v>
      </c>
      <c r="B942" s="159" t="s">
        <v>1066</v>
      </c>
      <c r="C942" s="160">
        <v>42005</v>
      </c>
      <c r="D942" s="161">
        <v>11658</v>
      </c>
      <c r="E942" s="162">
        <v>109</v>
      </c>
      <c r="F942" s="168">
        <v>64</v>
      </c>
      <c r="G942" s="162">
        <v>173</v>
      </c>
      <c r="H942" s="162" t="s">
        <v>133</v>
      </c>
      <c r="I942" s="171">
        <v>42008</v>
      </c>
    </row>
    <row r="943" spans="1:9">
      <c r="A943" s="154" t="s">
        <v>1065</v>
      </c>
      <c r="B943" s="154" t="s">
        <v>131</v>
      </c>
      <c r="C943" s="155">
        <v>42005</v>
      </c>
      <c r="D943" s="156">
        <v>11658</v>
      </c>
      <c r="E943" s="157">
        <v>45</v>
      </c>
      <c r="F943" s="168">
        <v>31</v>
      </c>
      <c r="G943" s="157">
        <v>76</v>
      </c>
      <c r="H943" s="157" t="s">
        <v>133</v>
      </c>
      <c r="I943" s="170">
        <v>42008</v>
      </c>
    </row>
    <row r="944" spans="1:9">
      <c r="A944" s="159" t="s">
        <v>1067</v>
      </c>
      <c r="B944" s="159" t="s">
        <v>131</v>
      </c>
      <c r="C944" s="160">
        <v>42005</v>
      </c>
      <c r="D944" s="161">
        <v>11658</v>
      </c>
      <c r="E944" s="162">
        <v>226</v>
      </c>
      <c r="F944" s="168">
        <v>139</v>
      </c>
      <c r="G944" s="162">
        <v>365</v>
      </c>
      <c r="H944" s="162" t="s">
        <v>133</v>
      </c>
      <c r="I944" s="171">
        <v>42007</v>
      </c>
    </row>
    <row r="945" spans="1:9">
      <c r="A945" s="154" t="s">
        <v>1067</v>
      </c>
      <c r="B945" s="154" t="s">
        <v>1068</v>
      </c>
      <c r="C945" s="155">
        <v>42005</v>
      </c>
      <c r="D945" s="156">
        <v>11658</v>
      </c>
      <c r="E945" s="157">
        <v>226</v>
      </c>
      <c r="F945" s="168">
        <v>139</v>
      </c>
      <c r="G945" s="157">
        <v>365</v>
      </c>
      <c r="H945" s="157" t="s">
        <v>133</v>
      </c>
      <c r="I945" s="170">
        <v>42007</v>
      </c>
    </row>
    <row r="946" spans="1:9">
      <c r="A946" s="159" t="s">
        <v>1069</v>
      </c>
      <c r="B946" s="159" t="s">
        <v>1070</v>
      </c>
      <c r="C946" s="160">
        <v>42005</v>
      </c>
      <c r="D946" s="161">
        <v>11658</v>
      </c>
      <c r="E946" s="162">
        <v>240</v>
      </c>
      <c r="F946" s="168">
        <v>167</v>
      </c>
      <c r="G946" s="162">
        <v>407</v>
      </c>
      <c r="H946" s="162" t="s">
        <v>133</v>
      </c>
      <c r="I946" s="171">
        <v>42008</v>
      </c>
    </row>
    <row r="947" spans="1:9">
      <c r="A947" s="154" t="s">
        <v>1069</v>
      </c>
      <c r="B947" s="154" t="s">
        <v>1071</v>
      </c>
      <c r="C947" s="155">
        <v>42005</v>
      </c>
      <c r="D947" s="156">
        <v>11658</v>
      </c>
      <c r="E947" s="157">
        <v>266</v>
      </c>
      <c r="F947" s="168">
        <v>166</v>
      </c>
      <c r="G947" s="157">
        <v>432</v>
      </c>
      <c r="H947" s="157" t="s">
        <v>133</v>
      </c>
      <c r="I947" s="170">
        <v>42008</v>
      </c>
    </row>
    <row r="948" spans="1:9">
      <c r="A948" s="159" t="s">
        <v>1069</v>
      </c>
      <c r="B948" s="159" t="s">
        <v>1072</v>
      </c>
      <c r="C948" s="160">
        <v>42005</v>
      </c>
      <c r="D948" s="161">
        <v>11658</v>
      </c>
      <c r="E948" s="162">
        <v>265</v>
      </c>
      <c r="F948" s="168">
        <v>172</v>
      </c>
      <c r="G948" s="162">
        <v>437</v>
      </c>
      <c r="H948" s="162" t="s">
        <v>133</v>
      </c>
      <c r="I948" s="171">
        <v>42008</v>
      </c>
    </row>
    <row r="949" spans="1:9">
      <c r="A949" s="154" t="s">
        <v>1069</v>
      </c>
      <c r="B949" s="154" t="s">
        <v>1073</v>
      </c>
      <c r="C949" s="155">
        <v>42005</v>
      </c>
      <c r="D949" s="156">
        <v>11658</v>
      </c>
      <c r="E949" s="157">
        <v>314</v>
      </c>
      <c r="F949" s="168">
        <v>155</v>
      </c>
      <c r="G949" s="157">
        <v>469</v>
      </c>
      <c r="H949" s="157" t="s">
        <v>133</v>
      </c>
      <c r="I949" s="170">
        <v>42008</v>
      </c>
    </row>
    <row r="950" spans="1:9">
      <c r="A950" s="159" t="s">
        <v>1069</v>
      </c>
      <c r="B950" s="159" t="s">
        <v>1074</v>
      </c>
      <c r="C950" s="160">
        <v>42005</v>
      </c>
      <c r="D950" s="161">
        <v>11658</v>
      </c>
      <c r="E950" s="162">
        <v>270</v>
      </c>
      <c r="F950" s="168">
        <v>169</v>
      </c>
      <c r="G950" s="162">
        <v>439</v>
      </c>
      <c r="H950" s="162" t="s">
        <v>133</v>
      </c>
      <c r="I950" s="171">
        <v>42008</v>
      </c>
    </row>
    <row r="951" spans="1:9">
      <c r="A951" s="154" t="s">
        <v>1069</v>
      </c>
      <c r="B951" s="154" t="s">
        <v>1075</v>
      </c>
      <c r="C951" s="155">
        <v>42005</v>
      </c>
      <c r="D951" s="156">
        <v>11658</v>
      </c>
      <c r="E951" s="157">
        <v>243</v>
      </c>
      <c r="F951" s="168">
        <v>172</v>
      </c>
      <c r="G951" s="157">
        <v>415</v>
      </c>
      <c r="H951" s="157" t="s">
        <v>133</v>
      </c>
      <c r="I951" s="170">
        <v>42008</v>
      </c>
    </row>
    <row r="952" spans="1:9">
      <c r="A952" s="159" t="s">
        <v>1069</v>
      </c>
      <c r="B952" s="159" t="s">
        <v>1076</v>
      </c>
      <c r="C952" s="160">
        <v>42005</v>
      </c>
      <c r="D952" s="161">
        <v>11658</v>
      </c>
      <c r="E952" s="162">
        <v>330</v>
      </c>
      <c r="F952" s="168">
        <v>145</v>
      </c>
      <c r="G952" s="162">
        <v>475</v>
      </c>
      <c r="H952" s="162" t="s">
        <v>133</v>
      </c>
      <c r="I952" s="171">
        <v>42008</v>
      </c>
    </row>
    <row r="953" spans="1:9">
      <c r="A953" s="154" t="s">
        <v>1069</v>
      </c>
      <c r="B953" s="154" t="s">
        <v>131</v>
      </c>
      <c r="C953" s="155">
        <v>42005</v>
      </c>
      <c r="D953" s="156">
        <v>11658</v>
      </c>
      <c r="E953" s="157">
        <v>225</v>
      </c>
      <c r="F953" s="168">
        <v>150</v>
      </c>
      <c r="G953" s="157">
        <v>375</v>
      </c>
      <c r="H953" s="157" t="s">
        <v>133</v>
      </c>
      <c r="I953" s="170">
        <v>42008</v>
      </c>
    </row>
    <row r="954" spans="1:9">
      <c r="A954" s="159" t="s">
        <v>1069</v>
      </c>
      <c r="B954" s="159" t="s">
        <v>1077</v>
      </c>
      <c r="C954" s="160">
        <v>42005</v>
      </c>
      <c r="D954" s="161">
        <v>11658</v>
      </c>
      <c r="E954" s="162">
        <v>268</v>
      </c>
      <c r="F954" s="168">
        <v>164</v>
      </c>
      <c r="G954" s="162">
        <v>432</v>
      </c>
      <c r="H954" s="162" t="s">
        <v>133</v>
      </c>
      <c r="I954" s="171">
        <v>42008</v>
      </c>
    </row>
    <row r="955" spans="1:9">
      <c r="A955" s="154" t="s">
        <v>1078</v>
      </c>
      <c r="B955" s="154" t="s">
        <v>1079</v>
      </c>
      <c r="C955" s="155">
        <v>42005</v>
      </c>
      <c r="D955" s="156">
        <v>11658</v>
      </c>
      <c r="E955" s="157">
        <v>236</v>
      </c>
      <c r="F955" s="168">
        <v>108</v>
      </c>
      <c r="G955" s="157">
        <v>344</v>
      </c>
      <c r="H955" s="157" t="s">
        <v>133</v>
      </c>
      <c r="I955" s="170">
        <v>40545</v>
      </c>
    </row>
    <row r="956" spans="1:9">
      <c r="A956" s="159" t="s">
        <v>1078</v>
      </c>
      <c r="B956" s="159" t="s">
        <v>131</v>
      </c>
      <c r="C956" s="160">
        <v>42005</v>
      </c>
      <c r="D956" s="161">
        <v>11658</v>
      </c>
      <c r="E956" s="162">
        <v>236</v>
      </c>
      <c r="F956" s="168">
        <v>108</v>
      </c>
      <c r="G956" s="162">
        <v>344</v>
      </c>
      <c r="H956" s="162" t="s">
        <v>133</v>
      </c>
      <c r="I956" s="171">
        <v>40545</v>
      </c>
    </row>
    <row r="957" spans="1:9">
      <c r="A957" s="154" t="s">
        <v>1080</v>
      </c>
      <c r="B957" s="154" t="s">
        <v>1081</v>
      </c>
      <c r="C957" s="155">
        <v>42005</v>
      </c>
      <c r="D957" s="156">
        <v>11658</v>
      </c>
      <c r="E957" s="157">
        <v>120</v>
      </c>
      <c r="F957" s="168">
        <v>76</v>
      </c>
      <c r="G957" s="157">
        <v>196</v>
      </c>
      <c r="H957" s="157" t="s">
        <v>133</v>
      </c>
      <c r="I957" s="170">
        <v>41281</v>
      </c>
    </row>
    <row r="958" spans="1:9">
      <c r="A958" s="159" t="s">
        <v>1080</v>
      </c>
      <c r="B958" s="159" t="s">
        <v>131</v>
      </c>
      <c r="C958" s="160">
        <v>42005</v>
      </c>
      <c r="D958" s="161">
        <v>11658</v>
      </c>
      <c r="E958" s="162">
        <v>121</v>
      </c>
      <c r="F958" s="168">
        <v>71</v>
      </c>
      <c r="G958" s="162">
        <v>192</v>
      </c>
      <c r="H958" s="162" t="s">
        <v>133</v>
      </c>
      <c r="I958" s="171">
        <v>41281</v>
      </c>
    </row>
    <row r="959" spans="1:9">
      <c r="A959" s="154" t="s">
        <v>1080</v>
      </c>
      <c r="B959" s="154" t="s">
        <v>1082</v>
      </c>
      <c r="C959" s="155">
        <v>42005</v>
      </c>
      <c r="D959" s="156">
        <v>11658</v>
      </c>
      <c r="E959" s="157">
        <v>109</v>
      </c>
      <c r="F959" s="168">
        <v>74</v>
      </c>
      <c r="G959" s="157">
        <v>183</v>
      </c>
      <c r="H959" s="157" t="s">
        <v>133</v>
      </c>
      <c r="I959" s="170">
        <v>42005</v>
      </c>
    </row>
    <row r="960" spans="1:9">
      <c r="A960" s="159" t="s">
        <v>1080</v>
      </c>
      <c r="B960" s="159" t="s">
        <v>1083</v>
      </c>
      <c r="C960" s="160">
        <v>42005</v>
      </c>
      <c r="D960" s="161">
        <v>11658</v>
      </c>
      <c r="E960" s="162">
        <v>169</v>
      </c>
      <c r="F960" s="168">
        <v>102</v>
      </c>
      <c r="G960" s="162">
        <v>271</v>
      </c>
      <c r="H960" s="162" t="s">
        <v>133</v>
      </c>
      <c r="I960" s="171">
        <v>42005</v>
      </c>
    </row>
    <row r="961" spans="1:9">
      <c r="A961" s="154" t="s">
        <v>1084</v>
      </c>
      <c r="B961" s="154" t="s">
        <v>1085</v>
      </c>
      <c r="C961" s="155">
        <v>42005</v>
      </c>
      <c r="D961" s="156">
        <v>11658</v>
      </c>
      <c r="E961" s="157">
        <v>242</v>
      </c>
      <c r="F961" s="168">
        <v>83</v>
      </c>
      <c r="G961" s="157">
        <v>325</v>
      </c>
      <c r="H961" s="157" t="s">
        <v>133</v>
      </c>
      <c r="I961" s="170">
        <v>40545</v>
      </c>
    </row>
    <row r="962" spans="1:9">
      <c r="A962" s="159" t="s">
        <v>1084</v>
      </c>
      <c r="B962" s="159" t="s">
        <v>1086</v>
      </c>
      <c r="C962" s="160">
        <v>42005</v>
      </c>
      <c r="D962" s="161">
        <v>11658</v>
      </c>
      <c r="E962" s="162">
        <v>176</v>
      </c>
      <c r="F962" s="168">
        <v>80</v>
      </c>
      <c r="G962" s="162">
        <v>256</v>
      </c>
      <c r="H962" s="162" t="s">
        <v>133</v>
      </c>
      <c r="I962" s="171">
        <v>40545</v>
      </c>
    </row>
    <row r="963" spans="1:9">
      <c r="A963" s="154" t="s">
        <v>1084</v>
      </c>
      <c r="B963" s="154" t="s">
        <v>1087</v>
      </c>
      <c r="C963" s="155">
        <v>42005</v>
      </c>
      <c r="D963" s="156">
        <v>11658</v>
      </c>
      <c r="E963" s="157">
        <v>100</v>
      </c>
      <c r="F963" s="168">
        <v>55</v>
      </c>
      <c r="G963" s="157">
        <v>155</v>
      </c>
      <c r="H963" s="157" t="s">
        <v>133</v>
      </c>
      <c r="I963" s="170">
        <v>40545</v>
      </c>
    </row>
    <row r="964" spans="1:9">
      <c r="A964" s="159" t="s">
        <v>1084</v>
      </c>
      <c r="B964" s="159" t="s">
        <v>131</v>
      </c>
      <c r="C964" s="160">
        <v>42005</v>
      </c>
      <c r="D964" s="161">
        <v>11658</v>
      </c>
      <c r="E964" s="162">
        <v>100</v>
      </c>
      <c r="F964" s="168">
        <v>55</v>
      </c>
      <c r="G964" s="162">
        <v>155</v>
      </c>
      <c r="H964" s="162" t="s">
        <v>133</v>
      </c>
      <c r="I964" s="171">
        <v>40545</v>
      </c>
    </row>
    <row r="965" spans="1:9">
      <c r="A965" s="154" t="s">
        <v>1088</v>
      </c>
      <c r="B965" s="154" t="s">
        <v>1089</v>
      </c>
      <c r="C965" s="155">
        <v>42005</v>
      </c>
      <c r="D965" s="156">
        <v>11658</v>
      </c>
      <c r="E965" s="157">
        <v>140</v>
      </c>
      <c r="F965" s="168">
        <v>100</v>
      </c>
      <c r="G965" s="157">
        <v>240</v>
      </c>
      <c r="H965" s="157" t="s">
        <v>133</v>
      </c>
      <c r="I965" s="170">
        <v>41645</v>
      </c>
    </row>
    <row r="966" spans="1:9" ht="24">
      <c r="A966" s="159" t="s">
        <v>1088</v>
      </c>
      <c r="B966" s="159" t="s">
        <v>1090</v>
      </c>
      <c r="C966" s="160">
        <v>42005</v>
      </c>
      <c r="D966" s="161">
        <v>11658</v>
      </c>
      <c r="E966" s="162">
        <v>205</v>
      </c>
      <c r="F966" s="168">
        <v>104</v>
      </c>
      <c r="G966" s="162">
        <v>309</v>
      </c>
      <c r="H966" s="162" t="s">
        <v>133</v>
      </c>
      <c r="I966" s="171">
        <v>41280</v>
      </c>
    </row>
    <row r="967" spans="1:9">
      <c r="A967" s="154" t="s">
        <v>1088</v>
      </c>
      <c r="B967" s="154" t="s">
        <v>1091</v>
      </c>
      <c r="C967" s="155">
        <v>42005</v>
      </c>
      <c r="D967" s="156">
        <v>11658</v>
      </c>
      <c r="E967" s="157">
        <v>137</v>
      </c>
      <c r="F967" s="168">
        <v>60</v>
      </c>
      <c r="G967" s="157">
        <v>197</v>
      </c>
      <c r="H967" s="157" t="s">
        <v>133</v>
      </c>
      <c r="I967" s="170">
        <v>41645</v>
      </c>
    </row>
    <row r="968" spans="1:9">
      <c r="A968" s="159" t="s">
        <v>1088</v>
      </c>
      <c r="B968" s="159" t="s">
        <v>131</v>
      </c>
      <c r="C968" s="160">
        <v>42005</v>
      </c>
      <c r="D968" s="161">
        <v>11658</v>
      </c>
      <c r="E968" s="162">
        <v>110</v>
      </c>
      <c r="F968" s="168">
        <v>47</v>
      </c>
      <c r="G968" s="162">
        <v>157</v>
      </c>
      <c r="H968" s="162" t="s">
        <v>133</v>
      </c>
      <c r="I968" s="171">
        <v>41645</v>
      </c>
    </row>
    <row r="969" spans="1:9">
      <c r="A969" s="154" t="s">
        <v>1088</v>
      </c>
      <c r="B969" s="154" t="s">
        <v>1092</v>
      </c>
      <c r="C969" s="155">
        <v>42005</v>
      </c>
      <c r="D969" s="156">
        <v>11658</v>
      </c>
      <c r="E969" s="157">
        <v>185</v>
      </c>
      <c r="F969" s="168">
        <v>102</v>
      </c>
      <c r="G969" s="157">
        <v>287</v>
      </c>
      <c r="H969" s="157" t="s">
        <v>133</v>
      </c>
      <c r="I969" s="170">
        <v>41280</v>
      </c>
    </row>
    <row r="970" spans="1:9">
      <c r="A970" s="159" t="s">
        <v>1093</v>
      </c>
      <c r="B970" s="159" t="s">
        <v>1094</v>
      </c>
      <c r="C970" s="160">
        <v>42005</v>
      </c>
      <c r="D970" s="161">
        <v>11658</v>
      </c>
      <c r="E970" s="162">
        <v>146</v>
      </c>
      <c r="F970" s="168">
        <v>100</v>
      </c>
      <c r="G970" s="162">
        <v>246</v>
      </c>
      <c r="H970" s="162" t="s">
        <v>133</v>
      </c>
      <c r="I970" s="171">
        <v>41651</v>
      </c>
    </row>
    <row r="971" spans="1:9">
      <c r="A971" s="154" t="s">
        <v>1093</v>
      </c>
      <c r="B971" s="154" t="s">
        <v>1095</v>
      </c>
      <c r="C971" s="155">
        <v>42005</v>
      </c>
      <c r="D971" s="156">
        <v>11658</v>
      </c>
      <c r="E971" s="157">
        <v>127</v>
      </c>
      <c r="F971" s="168">
        <v>85</v>
      </c>
      <c r="G971" s="157">
        <v>212</v>
      </c>
      <c r="H971" s="157" t="s">
        <v>133</v>
      </c>
      <c r="I971" s="170">
        <v>40909</v>
      </c>
    </row>
    <row r="972" spans="1:9">
      <c r="A972" s="159" t="s">
        <v>1093</v>
      </c>
      <c r="B972" s="159" t="s">
        <v>1096</v>
      </c>
      <c r="C972" s="160">
        <v>42005</v>
      </c>
      <c r="D972" s="161">
        <v>11658</v>
      </c>
      <c r="E972" s="162">
        <v>76</v>
      </c>
      <c r="F972" s="168">
        <v>54</v>
      </c>
      <c r="G972" s="162">
        <v>130</v>
      </c>
      <c r="H972" s="162" t="s">
        <v>133</v>
      </c>
      <c r="I972" s="171">
        <v>38726</v>
      </c>
    </row>
    <row r="973" spans="1:9">
      <c r="A973" s="154" t="s">
        <v>1093</v>
      </c>
      <c r="B973" s="154" t="s">
        <v>1097</v>
      </c>
      <c r="C973" s="155">
        <v>42005</v>
      </c>
      <c r="D973" s="156">
        <v>11658</v>
      </c>
      <c r="E973" s="157">
        <v>76</v>
      </c>
      <c r="F973" s="168">
        <v>54</v>
      </c>
      <c r="G973" s="157">
        <v>130</v>
      </c>
      <c r="H973" s="157" t="s">
        <v>133</v>
      </c>
      <c r="I973" s="170">
        <v>38726</v>
      </c>
    </row>
    <row r="974" spans="1:9">
      <c r="A974" s="159" t="s">
        <v>1093</v>
      </c>
      <c r="B974" s="159" t="s">
        <v>1098</v>
      </c>
      <c r="C974" s="160">
        <v>42005</v>
      </c>
      <c r="D974" s="161">
        <v>11658</v>
      </c>
      <c r="E974" s="162">
        <v>155</v>
      </c>
      <c r="F974" s="168">
        <v>67</v>
      </c>
      <c r="G974" s="162">
        <v>222</v>
      </c>
      <c r="H974" s="162" t="s">
        <v>133</v>
      </c>
      <c r="I974" s="171">
        <v>38726</v>
      </c>
    </row>
    <row r="975" spans="1:9">
      <c r="A975" s="154" t="s">
        <v>1093</v>
      </c>
      <c r="B975" s="154" t="s">
        <v>1099</v>
      </c>
      <c r="C975" s="155">
        <v>42005</v>
      </c>
      <c r="D975" s="156">
        <v>11658</v>
      </c>
      <c r="E975" s="157">
        <v>207</v>
      </c>
      <c r="F975" s="168">
        <v>74</v>
      </c>
      <c r="G975" s="157">
        <v>281</v>
      </c>
      <c r="H975" s="157" t="s">
        <v>133</v>
      </c>
      <c r="I975" s="170">
        <v>39449</v>
      </c>
    </row>
    <row r="976" spans="1:9">
      <c r="A976" s="159" t="s">
        <v>1093</v>
      </c>
      <c r="B976" s="159" t="s">
        <v>1100</v>
      </c>
      <c r="C976" s="160">
        <v>42005</v>
      </c>
      <c r="D976" s="161">
        <v>11658</v>
      </c>
      <c r="E976" s="162">
        <v>207</v>
      </c>
      <c r="F976" s="168">
        <v>74</v>
      </c>
      <c r="G976" s="162">
        <v>281</v>
      </c>
      <c r="H976" s="162" t="s">
        <v>133</v>
      </c>
      <c r="I976" s="171">
        <v>39449</v>
      </c>
    </row>
    <row r="977" spans="1:9">
      <c r="A977" s="154" t="s">
        <v>1093</v>
      </c>
      <c r="B977" s="154" t="s">
        <v>1101</v>
      </c>
      <c r="C977" s="155">
        <v>42005</v>
      </c>
      <c r="D977" s="156">
        <v>11658</v>
      </c>
      <c r="E977" s="157">
        <v>76</v>
      </c>
      <c r="F977" s="168">
        <v>30</v>
      </c>
      <c r="G977" s="157">
        <v>106</v>
      </c>
      <c r="H977" s="157" t="s">
        <v>133</v>
      </c>
      <c r="I977" s="170">
        <v>38726</v>
      </c>
    </row>
    <row r="978" spans="1:9">
      <c r="A978" s="159" t="s">
        <v>1093</v>
      </c>
      <c r="B978" s="159" t="s">
        <v>131</v>
      </c>
      <c r="C978" s="160">
        <v>42005</v>
      </c>
      <c r="D978" s="161">
        <v>11658</v>
      </c>
      <c r="E978" s="162">
        <v>76</v>
      </c>
      <c r="F978" s="168">
        <v>30</v>
      </c>
      <c r="G978" s="162">
        <v>106</v>
      </c>
      <c r="H978" s="162" t="s">
        <v>133</v>
      </c>
      <c r="I978" s="171">
        <v>38726</v>
      </c>
    </row>
    <row r="979" spans="1:9">
      <c r="A979" s="154" t="s">
        <v>1093</v>
      </c>
      <c r="B979" s="154" t="s">
        <v>1102</v>
      </c>
      <c r="C979" s="155">
        <v>42005</v>
      </c>
      <c r="D979" s="156">
        <v>11658</v>
      </c>
      <c r="E979" s="157">
        <v>116</v>
      </c>
      <c r="F979" s="168">
        <v>77</v>
      </c>
      <c r="G979" s="157">
        <v>193</v>
      </c>
      <c r="H979" s="157" t="s">
        <v>133</v>
      </c>
      <c r="I979" s="170">
        <v>38726</v>
      </c>
    </row>
    <row r="980" spans="1:9">
      <c r="A980" s="159" t="s">
        <v>1093</v>
      </c>
      <c r="B980" s="159" t="s">
        <v>1103</v>
      </c>
      <c r="C980" s="160">
        <v>42005</v>
      </c>
      <c r="D980" s="161">
        <v>11658</v>
      </c>
      <c r="E980" s="162">
        <v>207</v>
      </c>
      <c r="F980" s="168">
        <v>74</v>
      </c>
      <c r="G980" s="162">
        <v>281</v>
      </c>
      <c r="H980" s="162" t="s">
        <v>133</v>
      </c>
      <c r="I980" s="171">
        <v>39449</v>
      </c>
    </row>
    <row r="981" spans="1:9" ht="24">
      <c r="A981" s="154" t="s">
        <v>1093</v>
      </c>
      <c r="B981" s="154" t="s">
        <v>1104</v>
      </c>
      <c r="C981" s="155">
        <v>42005</v>
      </c>
      <c r="D981" s="156">
        <v>11658</v>
      </c>
      <c r="E981" s="157">
        <v>161</v>
      </c>
      <c r="F981" s="168">
        <v>71</v>
      </c>
      <c r="G981" s="157">
        <v>232</v>
      </c>
      <c r="H981" s="157" t="s">
        <v>133</v>
      </c>
      <c r="I981" s="170">
        <v>38726</v>
      </c>
    </row>
    <row r="982" spans="1:9">
      <c r="A982" s="159" t="s">
        <v>1105</v>
      </c>
      <c r="B982" s="159" t="s">
        <v>1106</v>
      </c>
      <c r="C982" s="160">
        <v>42005</v>
      </c>
      <c r="D982" s="161">
        <v>11658</v>
      </c>
      <c r="E982" s="162">
        <v>138</v>
      </c>
      <c r="F982" s="168">
        <v>75</v>
      </c>
      <c r="G982" s="162">
        <v>213</v>
      </c>
      <c r="H982" s="162" t="s">
        <v>133</v>
      </c>
      <c r="I982" s="171">
        <v>41286</v>
      </c>
    </row>
    <row r="983" spans="1:9">
      <c r="A983" s="154" t="s">
        <v>1105</v>
      </c>
      <c r="B983" s="154" t="s">
        <v>131</v>
      </c>
      <c r="C983" s="155">
        <v>42005</v>
      </c>
      <c r="D983" s="156">
        <v>11658</v>
      </c>
      <c r="E983" s="157">
        <v>35</v>
      </c>
      <c r="F983" s="168">
        <v>32</v>
      </c>
      <c r="G983" s="157">
        <v>67</v>
      </c>
      <c r="H983" s="157" t="s">
        <v>133</v>
      </c>
      <c r="I983" s="170">
        <v>38721</v>
      </c>
    </row>
    <row r="984" spans="1:9">
      <c r="A984" s="159" t="s">
        <v>1107</v>
      </c>
      <c r="B984" s="159" t="s">
        <v>1108</v>
      </c>
      <c r="C984" s="160">
        <v>42005</v>
      </c>
      <c r="D984" s="161">
        <v>11658</v>
      </c>
      <c r="E984" s="162">
        <v>158</v>
      </c>
      <c r="F984" s="168">
        <v>63</v>
      </c>
      <c r="G984" s="162">
        <v>221</v>
      </c>
      <c r="H984" s="162" t="s">
        <v>133</v>
      </c>
      <c r="I984" s="171">
        <v>41646</v>
      </c>
    </row>
    <row r="985" spans="1:9">
      <c r="A985" s="154" t="s">
        <v>1107</v>
      </c>
      <c r="B985" s="154" t="s">
        <v>131</v>
      </c>
      <c r="C985" s="155">
        <v>42005</v>
      </c>
      <c r="D985" s="156">
        <v>11658</v>
      </c>
      <c r="E985" s="157">
        <v>70</v>
      </c>
      <c r="F985" s="168">
        <v>30</v>
      </c>
      <c r="G985" s="157">
        <v>100</v>
      </c>
      <c r="H985" s="157" t="s">
        <v>133</v>
      </c>
      <c r="I985" s="170">
        <v>41646</v>
      </c>
    </row>
    <row r="986" spans="1:9">
      <c r="A986" s="159" t="s">
        <v>1109</v>
      </c>
      <c r="B986" s="159" t="s">
        <v>1110</v>
      </c>
      <c r="C986" s="160">
        <v>42005</v>
      </c>
      <c r="D986" s="161">
        <v>11658</v>
      </c>
      <c r="E986" s="162">
        <v>43</v>
      </c>
      <c r="F986" s="168">
        <v>49</v>
      </c>
      <c r="G986" s="162">
        <v>92</v>
      </c>
      <c r="H986" s="162" t="s">
        <v>133</v>
      </c>
      <c r="I986" s="171">
        <v>42008</v>
      </c>
    </row>
    <row r="987" spans="1:9">
      <c r="A987" s="154" t="s">
        <v>1109</v>
      </c>
      <c r="B987" s="154" t="s">
        <v>1111</v>
      </c>
      <c r="C987" s="155">
        <v>42005</v>
      </c>
      <c r="D987" s="156">
        <v>11658</v>
      </c>
      <c r="E987" s="157">
        <v>126</v>
      </c>
      <c r="F987" s="168">
        <v>100</v>
      </c>
      <c r="G987" s="157">
        <v>226</v>
      </c>
      <c r="H987" s="157" t="s">
        <v>133</v>
      </c>
      <c r="I987" s="170">
        <v>42008</v>
      </c>
    </row>
    <row r="988" spans="1:9">
      <c r="A988" s="159" t="s">
        <v>1109</v>
      </c>
      <c r="B988" s="159" t="s">
        <v>131</v>
      </c>
      <c r="C988" s="160">
        <v>42005</v>
      </c>
      <c r="D988" s="161">
        <v>11658</v>
      </c>
      <c r="E988" s="162">
        <v>30</v>
      </c>
      <c r="F988" s="168">
        <v>42</v>
      </c>
      <c r="G988" s="162">
        <v>72</v>
      </c>
      <c r="H988" s="162" t="s">
        <v>133</v>
      </c>
      <c r="I988" s="171">
        <v>42008</v>
      </c>
    </row>
    <row r="989" spans="1:9">
      <c r="A989" s="154" t="s">
        <v>1109</v>
      </c>
      <c r="B989" s="154" t="s">
        <v>1112</v>
      </c>
      <c r="C989" s="155">
        <v>42005</v>
      </c>
      <c r="D989" s="156">
        <v>11658</v>
      </c>
      <c r="E989" s="157">
        <v>47</v>
      </c>
      <c r="F989" s="168">
        <v>46</v>
      </c>
      <c r="G989" s="157">
        <v>93</v>
      </c>
      <c r="H989" s="157" t="s">
        <v>133</v>
      </c>
      <c r="I989" s="170">
        <v>42008</v>
      </c>
    </row>
    <row r="990" spans="1:9" ht="24">
      <c r="A990" s="159" t="s">
        <v>1113</v>
      </c>
      <c r="B990" s="159" t="s">
        <v>1114</v>
      </c>
      <c r="C990" s="160">
        <v>42005</v>
      </c>
      <c r="D990" s="161">
        <v>11658</v>
      </c>
      <c r="E990" s="162">
        <v>20</v>
      </c>
      <c r="F990" s="168">
        <v>18</v>
      </c>
      <c r="G990" s="162">
        <v>38</v>
      </c>
      <c r="H990" s="162" t="s">
        <v>133</v>
      </c>
      <c r="I990" s="171">
        <v>33978</v>
      </c>
    </row>
    <row r="991" spans="1:9">
      <c r="A991" s="154" t="s">
        <v>1115</v>
      </c>
      <c r="B991" s="154" t="s">
        <v>1116</v>
      </c>
      <c r="C991" s="155">
        <v>42005</v>
      </c>
      <c r="D991" s="156">
        <v>11658</v>
      </c>
      <c r="E991" s="157">
        <v>152</v>
      </c>
      <c r="F991" s="168">
        <v>84</v>
      </c>
      <c r="G991" s="157">
        <v>236</v>
      </c>
      <c r="H991" s="157" t="s">
        <v>133</v>
      </c>
      <c r="I991" s="170">
        <v>42007</v>
      </c>
    </row>
    <row r="992" spans="1:9">
      <c r="A992" s="159" t="s">
        <v>1115</v>
      </c>
      <c r="B992" s="159" t="s">
        <v>131</v>
      </c>
      <c r="C992" s="160">
        <v>42005</v>
      </c>
      <c r="D992" s="161">
        <v>11658</v>
      </c>
      <c r="E992" s="162">
        <v>152</v>
      </c>
      <c r="F992" s="168">
        <v>84</v>
      </c>
      <c r="G992" s="162">
        <v>236</v>
      </c>
      <c r="H992" s="162" t="s">
        <v>133</v>
      </c>
      <c r="I992" s="171">
        <v>42007</v>
      </c>
    </row>
    <row r="993" spans="1:9">
      <c r="A993" s="154" t="s">
        <v>1117</v>
      </c>
      <c r="B993" s="154" t="s">
        <v>131</v>
      </c>
      <c r="C993" s="155">
        <v>42005</v>
      </c>
      <c r="D993" s="156">
        <v>11658</v>
      </c>
      <c r="E993" s="157">
        <v>236</v>
      </c>
      <c r="F993" s="168">
        <v>113</v>
      </c>
      <c r="G993" s="157">
        <v>349</v>
      </c>
      <c r="H993" s="157" t="s">
        <v>133</v>
      </c>
      <c r="I993" s="170">
        <v>39451</v>
      </c>
    </row>
    <row r="994" spans="1:9" ht="24">
      <c r="A994" s="159" t="s">
        <v>1117</v>
      </c>
      <c r="B994" s="159" t="s">
        <v>1118</v>
      </c>
      <c r="C994" s="160">
        <v>42005</v>
      </c>
      <c r="D994" s="161">
        <v>11658</v>
      </c>
      <c r="E994" s="162">
        <v>236</v>
      </c>
      <c r="F994" s="168">
        <v>113</v>
      </c>
      <c r="G994" s="162">
        <v>349</v>
      </c>
      <c r="H994" s="162" t="s">
        <v>133</v>
      </c>
      <c r="I994" s="171">
        <v>39451</v>
      </c>
    </row>
    <row r="995" spans="1:9">
      <c r="A995" s="154" t="s">
        <v>1117</v>
      </c>
      <c r="B995" s="154" t="s">
        <v>1119</v>
      </c>
      <c r="C995" s="156">
        <v>42461</v>
      </c>
      <c r="D995" s="156">
        <v>44166</v>
      </c>
      <c r="E995" s="157">
        <v>213</v>
      </c>
      <c r="F995" s="168">
        <v>173</v>
      </c>
      <c r="G995" s="157">
        <v>386</v>
      </c>
      <c r="H995" s="157" t="s">
        <v>133</v>
      </c>
      <c r="I995" s="170">
        <v>38358</v>
      </c>
    </row>
    <row r="996" spans="1:9">
      <c r="A996" s="159" t="s">
        <v>1117</v>
      </c>
      <c r="B996" s="159" t="s">
        <v>1119</v>
      </c>
      <c r="C996" s="161">
        <v>44531</v>
      </c>
      <c r="D996" s="161">
        <v>42095</v>
      </c>
      <c r="E996" s="162">
        <v>262</v>
      </c>
      <c r="F996" s="168">
        <v>178</v>
      </c>
      <c r="G996" s="162">
        <v>440</v>
      </c>
      <c r="H996" s="162" t="s">
        <v>133</v>
      </c>
      <c r="I996" s="171">
        <v>38358</v>
      </c>
    </row>
    <row r="997" spans="1:9">
      <c r="A997" s="154" t="s">
        <v>1120</v>
      </c>
      <c r="B997" s="154" t="s">
        <v>1121</v>
      </c>
      <c r="C997" s="155">
        <v>42005</v>
      </c>
      <c r="D997" s="156">
        <v>11658</v>
      </c>
      <c r="E997" s="157">
        <v>113</v>
      </c>
      <c r="F997" s="168">
        <v>108</v>
      </c>
      <c r="G997" s="157">
        <v>221</v>
      </c>
      <c r="H997" s="158" t="s">
        <v>130</v>
      </c>
      <c r="I997" s="170">
        <v>42008</v>
      </c>
    </row>
    <row r="998" spans="1:9">
      <c r="A998" s="159" t="s">
        <v>1120</v>
      </c>
      <c r="B998" s="159" t="s">
        <v>1122</v>
      </c>
      <c r="C998" s="160">
        <v>42005</v>
      </c>
      <c r="D998" s="161">
        <v>11658</v>
      </c>
      <c r="E998" s="162">
        <v>113</v>
      </c>
      <c r="F998" s="168">
        <v>108</v>
      </c>
      <c r="G998" s="162">
        <v>221</v>
      </c>
      <c r="H998" s="163" t="s">
        <v>130</v>
      </c>
      <c r="I998" s="171">
        <v>42008</v>
      </c>
    </row>
    <row r="999" spans="1:9">
      <c r="A999" s="154" t="s">
        <v>1120</v>
      </c>
      <c r="B999" s="154" t="s">
        <v>1123</v>
      </c>
      <c r="C999" s="155">
        <v>42005</v>
      </c>
      <c r="D999" s="156">
        <v>11658</v>
      </c>
      <c r="E999" s="157">
        <v>80</v>
      </c>
      <c r="F999" s="168">
        <v>89</v>
      </c>
      <c r="G999" s="157">
        <v>169</v>
      </c>
      <c r="H999" s="158" t="s">
        <v>130</v>
      </c>
      <c r="I999" s="170">
        <v>42008</v>
      </c>
    </row>
    <row r="1000" spans="1:9">
      <c r="A1000" s="159" t="s">
        <v>1120</v>
      </c>
      <c r="B1000" s="159" t="s">
        <v>1124</v>
      </c>
      <c r="C1000" s="160">
        <v>42005</v>
      </c>
      <c r="D1000" s="161">
        <v>11658</v>
      </c>
      <c r="E1000" s="162">
        <v>113</v>
      </c>
      <c r="F1000" s="168">
        <v>108</v>
      </c>
      <c r="G1000" s="162">
        <v>221</v>
      </c>
      <c r="H1000" s="163" t="s">
        <v>130</v>
      </c>
      <c r="I1000" s="171">
        <v>42008</v>
      </c>
    </row>
    <row r="1001" spans="1:9">
      <c r="A1001" s="154" t="s">
        <v>1120</v>
      </c>
      <c r="B1001" s="154" t="s">
        <v>131</v>
      </c>
      <c r="C1001" s="155">
        <v>42005</v>
      </c>
      <c r="D1001" s="156">
        <v>11658</v>
      </c>
      <c r="E1001" s="157">
        <v>80</v>
      </c>
      <c r="F1001" s="168">
        <v>89</v>
      </c>
      <c r="G1001" s="157">
        <v>169</v>
      </c>
      <c r="H1001" s="158" t="s">
        <v>130</v>
      </c>
      <c r="I1001" s="170">
        <v>42008</v>
      </c>
    </row>
    <row r="1002" spans="1:9">
      <c r="A1002" s="159" t="s">
        <v>1120</v>
      </c>
      <c r="B1002" s="159" t="s">
        <v>1125</v>
      </c>
      <c r="C1002" s="160">
        <v>42005</v>
      </c>
      <c r="D1002" s="161">
        <v>11202</v>
      </c>
      <c r="E1002" s="162">
        <v>113</v>
      </c>
      <c r="F1002" s="168">
        <v>74</v>
      </c>
      <c r="G1002" s="162">
        <v>187</v>
      </c>
      <c r="H1002" s="163" t="s">
        <v>130</v>
      </c>
      <c r="I1002" s="171">
        <v>42008</v>
      </c>
    </row>
    <row r="1003" spans="1:9">
      <c r="A1003" s="154" t="s">
        <v>1120</v>
      </c>
      <c r="B1003" s="154" t="s">
        <v>1125</v>
      </c>
      <c r="C1003" s="155">
        <v>42014</v>
      </c>
      <c r="D1003" s="156">
        <v>11658</v>
      </c>
      <c r="E1003" s="157">
        <v>80</v>
      </c>
      <c r="F1003" s="168">
        <v>71</v>
      </c>
      <c r="G1003" s="157">
        <v>151</v>
      </c>
      <c r="H1003" s="158" t="s">
        <v>130</v>
      </c>
      <c r="I1003" s="170">
        <v>42008</v>
      </c>
    </row>
    <row r="1004" spans="1:9">
      <c r="A1004" s="159" t="s">
        <v>1120</v>
      </c>
      <c r="B1004" s="159" t="s">
        <v>1126</v>
      </c>
      <c r="C1004" s="160">
        <v>42005</v>
      </c>
      <c r="D1004" s="161">
        <v>11658</v>
      </c>
      <c r="E1004" s="162">
        <v>80</v>
      </c>
      <c r="F1004" s="168">
        <v>83</v>
      </c>
      <c r="G1004" s="162">
        <v>163</v>
      </c>
      <c r="H1004" s="163" t="s">
        <v>130</v>
      </c>
      <c r="I1004" s="171">
        <v>42008</v>
      </c>
    </row>
    <row r="1005" spans="1:9">
      <c r="A1005" s="154" t="s">
        <v>1120</v>
      </c>
      <c r="B1005" s="154" t="s">
        <v>1127</v>
      </c>
      <c r="C1005" s="156">
        <v>42005</v>
      </c>
      <c r="D1005" s="156">
        <v>11049</v>
      </c>
      <c r="E1005" s="157">
        <v>118</v>
      </c>
      <c r="F1005" s="168">
        <v>94</v>
      </c>
      <c r="G1005" s="157">
        <v>212</v>
      </c>
      <c r="H1005" s="158" t="s">
        <v>130</v>
      </c>
      <c r="I1005" s="170">
        <v>42008</v>
      </c>
    </row>
    <row r="1006" spans="1:9">
      <c r="A1006" s="159" t="s">
        <v>1120</v>
      </c>
      <c r="B1006" s="159" t="s">
        <v>1127</v>
      </c>
      <c r="C1006" s="160">
        <v>42009</v>
      </c>
      <c r="D1006" s="161">
        <v>41640</v>
      </c>
      <c r="E1006" s="162">
        <v>68</v>
      </c>
      <c r="F1006" s="168">
        <v>89</v>
      </c>
      <c r="G1006" s="162">
        <v>157</v>
      </c>
      <c r="H1006" s="163" t="s">
        <v>130</v>
      </c>
      <c r="I1006" s="171">
        <v>42008</v>
      </c>
    </row>
    <row r="1007" spans="1:9">
      <c r="A1007" s="154" t="s">
        <v>1120</v>
      </c>
      <c r="B1007" s="154" t="s">
        <v>1128</v>
      </c>
      <c r="C1007" s="155">
        <v>42005</v>
      </c>
      <c r="D1007" s="156">
        <v>11658</v>
      </c>
      <c r="E1007" s="157">
        <v>113</v>
      </c>
      <c r="F1007" s="168">
        <v>108</v>
      </c>
      <c r="G1007" s="157">
        <v>221</v>
      </c>
      <c r="H1007" s="158" t="s">
        <v>130</v>
      </c>
      <c r="I1007" s="170">
        <v>42008</v>
      </c>
    </row>
    <row r="1008" spans="1:9" ht="24">
      <c r="A1008" s="159" t="s">
        <v>1129</v>
      </c>
      <c r="B1008" s="159" t="s">
        <v>1130</v>
      </c>
      <c r="C1008" s="160">
        <v>42005</v>
      </c>
      <c r="D1008" s="161">
        <v>11658</v>
      </c>
      <c r="E1008" s="162">
        <v>165</v>
      </c>
      <c r="F1008" s="168">
        <v>100</v>
      </c>
      <c r="G1008" s="162">
        <v>265</v>
      </c>
      <c r="H1008" s="162" t="s">
        <v>133</v>
      </c>
      <c r="I1008" s="171">
        <v>41276</v>
      </c>
    </row>
    <row r="1009" spans="1:9">
      <c r="A1009" s="154" t="s">
        <v>1129</v>
      </c>
      <c r="B1009" s="154" t="s">
        <v>1131</v>
      </c>
      <c r="C1009" s="155">
        <v>42005</v>
      </c>
      <c r="D1009" s="156">
        <v>11658</v>
      </c>
      <c r="E1009" s="157">
        <v>235</v>
      </c>
      <c r="F1009" s="168">
        <v>89</v>
      </c>
      <c r="G1009" s="157">
        <v>324</v>
      </c>
      <c r="H1009" s="157" t="s">
        <v>133</v>
      </c>
      <c r="I1009" s="170">
        <v>42008</v>
      </c>
    </row>
    <row r="1010" spans="1:9">
      <c r="A1010" s="159" t="s">
        <v>1129</v>
      </c>
      <c r="B1010" s="159" t="s">
        <v>1132</v>
      </c>
      <c r="C1010" s="160">
        <v>42005</v>
      </c>
      <c r="D1010" s="161">
        <v>11658</v>
      </c>
      <c r="E1010" s="162">
        <v>189</v>
      </c>
      <c r="F1010" s="168">
        <v>94</v>
      </c>
      <c r="G1010" s="162">
        <v>283</v>
      </c>
      <c r="H1010" s="162" t="s">
        <v>133</v>
      </c>
      <c r="I1010" s="171">
        <v>37994</v>
      </c>
    </row>
    <row r="1011" spans="1:9">
      <c r="A1011" s="154" t="s">
        <v>1129</v>
      </c>
      <c r="B1011" s="154" t="s">
        <v>1133</v>
      </c>
      <c r="C1011" s="155">
        <v>42005</v>
      </c>
      <c r="D1011" s="156">
        <v>11658</v>
      </c>
      <c r="E1011" s="157">
        <v>160</v>
      </c>
      <c r="F1011" s="168">
        <v>104</v>
      </c>
      <c r="G1011" s="157">
        <v>264</v>
      </c>
      <c r="H1011" s="157" t="s">
        <v>133</v>
      </c>
      <c r="I1011" s="170">
        <v>37994</v>
      </c>
    </row>
    <row r="1012" spans="1:9">
      <c r="A1012" s="159" t="s">
        <v>1129</v>
      </c>
      <c r="B1012" s="159" t="s">
        <v>1134</v>
      </c>
      <c r="C1012" s="160">
        <v>42005</v>
      </c>
      <c r="D1012" s="161">
        <v>11658</v>
      </c>
      <c r="E1012" s="162">
        <v>158</v>
      </c>
      <c r="F1012" s="168">
        <v>102</v>
      </c>
      <c r="G1012" s="162">
        <v>260</v>
      </c>
      <c r="H1012" s="162" t="s">
        <v>133</v>
      </c>
      <c r="I1012" s="171">
        <v>37994</v>
      </c>
    </row>
    <row r="1013" spans="1:9">
      <c r="A1013" s="154" t="s">
        <v>1129</v>
      </c>
      <c r="B1013" s="154" t="s">
        <v>1135</v>
      </c>
      <c r="C1013" s="155">
        <v>42005</v>
      </c>
      <c r="D1013" s="156">
        <v>11658</v>
      </c>
      <c r="E1013" s="157">
        <v>235</v>
      </c>
      <c r="F1013" s="168">
        <v>89</v>
      </c>
      <c r="G1013" s="157">
        <v>324</v>
      </c>
      <c r="H1013" s="157" t="s">
        <v>133</v>
      </c>
      <c r="I1013" s="170">
        <v>42008</v>
      </c>
    </row>
    <row r="1014" spans="1:9" ht="24">
      <c r="A1014" s="159" t="s">
        <v>1129</v>
      </c>
      <c r="B1014" s="159" t="s">
        <v>1136</v>
      </c>
      <c r="C1014" s="160">
        <v>42005</v>
      </c>
      <c r="D1014" s="161">
        <v>11658</v>
      </c>
      <c r="E1014" s="162">
        <v>131</v>
      </c>
      <c r="F1014" s="168">
        <v>98</v>
      </c>
      <c r="G1014" s="162">
        <v>229</v>
      </c>
      <c r="H1014" s="162" t="s">
        <v>133</v>
      </c>
      <c r="I1014" s="171">
        <v>41283</v>
      </c>
    </row>
    <row r="1015" spans="1:9">
      <c r="A1015" s="154" t="s">
        <v>1129</v>
      </c>
      <c r="B1015" s="154" t="s">
        <v>1137</v>
      </c>
      <c r="C1015" s="155">
        <v>42005</v>
      </c>
      <c r="D1015" s="156">
        <v>11658</v>
      </c>
      <c r="E1015" s="157">
        <v>299</v>
      </c>
      <c r="F1015" s="168">
        <v>131</v>
      </c>
      <c r="G1015" s="157">
        <v>430</v>
      </c>
      <c r="H1015" s="158" t="s">
        <v>130</v>
      </c>
      <c r="I1015" s="170">
        <v>40549</v>
      </c>
    </row>
    <row r="1016" spans="1:9">
      <c r="A1016" s="159" t="s">
        <v>1129</v>
      </c>
      <c r="B1016" s="159" t="s">
        <v>1138</v>
      </c>
      <c r="C1016" s="160">
        <v>42005</v>
      </c>
      <c r="D1016" s="161">
        <v>11658</v>
      </c>
      <c r="E1016" s="162">
        <v>194</v>
      </c>
      <c r="F1016" s="168">
        <v>89</v>
      </c>
      <c r="G1016" s="162">
        <v>283</v>
      </c>
      <c r="H1016" s="162" t="s">
        <v>133</v>
      </c>
      <c r="I1016" s="171">
        <v>41647</v>
      </c>
    </row>
    <row r="1017" spans="1:9">
      <c r="A1017" s="154" t="s">
        <v>1129</v>
      </c>
      <c r="B1017" s="154" t="s">
        <v>1139</v>
      </c>
      <c r="C1017" s="155">
        <v>42005</v>
      </c>
      <c r="D1017" s="156">
        <v>11658</v>
      </c>
      <c r="E1017" s="157">
        <v>235</v>
      </c>
      <c r="F1017" s="168">
        <v>89</v>
      </c>
      <c r="G1017" s="157">
        <v>324</v>
      </c>
      <c r="H1017" s="157" t="s">
        <v>133</v>
      </c>
      <c r="I1017" s="170">
        <v>42008</v>
      </c>
    </row>
    <row r="1018" spans="1:9">
      <c r="A1018" s="159" t="s">
        <v>1129</v>
      </c>
      <c r="B1018" s="159" t="s">
        <v>1140</v>
      </c>
      <c r="C1018" s="160">
        <v>42005</v>
      </c>
      <c r="D1018" s="161">
        <v>11658</v>
      </c>
      <c r="E1018" s="162">
        <v>140</v>
      </c>
      <c r="F1018" s="168">
        <v>93</v>
      </c>
      <c r="G1018" s="162">
        <v>233</v>
      </c>
      <c r="H1018" s="162" t="s">
        <v>133</v>
      </c>
      <c r="I1018" s="171">
        <v>37994</v>
      </c>
    </row>
    <row r="1019" spans="1:9">
      <c r="A1019" s="154" t="s">
        <v>1129</v>
      </c>
      <c r="B1019" s="154" t="s">
        <v>131</v>
      </c>
      <c r="C1019" s="155">
        <v>42005</v>
      </c>
      <c r="D1019" s="156">
        <v>11658</v>
      </c>
      <c r="E1019" s="157">
        <v>120</v>
      </c>
      <c r="F1019" s="168">
        <v>82</v>
      </c>
      <c r="G1019" s="157">
        <v>202</v>
      </c>
      <c r="H1019" s="157" t="s">
        <v>133</v>
      </c>
      <c r="I1019" s="170">
        <v>37994</v>
      </c>
    </row>
    <row r="1020" spans="1:9">
      <c r="A1020" s="159" t="s">
        <v>1129</v>
      </c>
      <c r="B1020" s="159" t="s">
        <v>1141</v>
      </c>
      <c r="C1020" s="160">
        <v>42005</v>
      </c>
      <c r="D1020" s="161">
        <v>11658</v>
      </c>
      <c r="E1020" s="162">
        <v>194</v>
      </c>
      <c r="F1020" s="168">
        <v>89</v>
      </c>
      <c r="G1020" s="162">
        <v>283</v>
      </c>
      <c r="H1020" s="162" t="s">
        <v>133</v>
      </c>
      <c r="I1020" s="171">
        <v>41647</v>
      </c>
    </row>
    <row r="1021" spans="1:9">
      <c r="A1021" s="154" t="s">
        <v>1142</v>
      </c>
      <c r="B1021" s="154" t="s">
        <v>1143</v>
      </c>
      <c r="C1021" s="155">
        <v>42005</v>
      </c>
      <c r="D1021" s="156">
        <v>11658</v>
      </c>
      <c r="E1021" s="157">
        <v>189</v>
      </c>
      <c r="F1021" s="168">
        <v>69</v>
      </c>
      <c r="G1021" s="157">
        <v>258</v>
      </c>
      <c r="H1021" s="157" t="s">
        <v>133</v>
      </c>
      <c r="I1021" s="170">
        <v>40184</v>
      </c>
    </row>
    <row r="1022" spans="1:9">
      <c r="A1022" s="159" t="s">
        <v>1142</v>
      </c>
      <c r="B1022" s="159" t="s">
        <v>131</v>
      </c>
      <c r="C1022" s="160">
        <v>42005</v>
      </c>
      <c r="D1022" s="161">
        <v>11658</v>
      </c>
      <c r="E1022" s="162">
        <v>100</v>
      </c>
      <c r="F1022" s="168">
        <v>65</v>
      </c>
      <c r="G1022" s="162">
        <v>165</v>
      </c>
      <c r="H1022" s="162" t="s">
        <v>133</v>
      </c>
      <c r="I1022" s="171">
        <v>40184</v>
      </c>
    </row>
    <row r="1023" spans="1:9" ht="35.25">
      <c r="A1023" s="154" t="s">
        <v>1144</v>
      </c>
      <c r="B1023" s="154" t="s">
        <v>1145</v>
      </c>
      <c r="C1023" s="155">
        <v>42005</v>
      </c>
      <c r="D1023" s="156">
        <v>42095</v>
      </c>
      <c r="E1023" s="157">
        <v>304</v>
      </c>
      <c r="F1023" s="168">
        <v>165</v>
      </c>
      <c r="G1023" s="157">
        <v>469</v>
      </c>
      <c r="H1023" s="157" t="s">
        <v>133</v>
      </c>
      <c r="I1023" s="170">
        <v>42007</v>
      </c>
    </row>
    <row r="1024" spans="1:9" ht="35.25">
      <c r="A1024" s="159" t="s">
        <v>1144</v>
      </c>
      <c r="B1024" s="159" t="s">
        <v>1145</v>
      </c>
      <c r="C1024" s="161">
        <v>42461</v>
      </c>
      <c r="D1024" s="161">
        <v>11658</v>
      </c>
      <c r="E1024" s="162">
        <v>231</v>
      </c>
      <c r="F1024" s="168">
        <v>157</v>
      </c>
      <c r="G1024" s="162">
        <v>388</v>
      </c>
      <c r="H1024" s="162" t="s">
        <v>133</v>
      </c>
      <c r="I1024" s="171">
        <v>42007</v>
      </c>
    </row>
    <row r="1025" spans="1:9">
      <c r="A1025" s="154" t="s">
        <v>1146</v>
      </c>
      <c r="B1025" s="154" t="s">
        <v>1147</v>
      </c>
      <c r="C1025" s="155">
        <v>42005</v>
      </c>
      <c r="D1025" s="156">
        <v>11658</v>
      </c>
      <c r="E1025" s="157">
        <v>112</v>
      </c>
      <c r="F1025" s="168">
        <v>82</v>
      </c>
      <c r="G1025" s="157">
        <v>194</v>
      </c>
      <c r="H1025" s="157" t="s">
        <v>133</v>
      </c>
      <c r="I1025" s="170">
        <v>40186</v>
      </c>
    </row>
    <row r="1026" spans="1:9">
      <c r="A1026" s="159" t="s">
        <v>1148</v>
      </c>
      <c r="B1026" s="159" t="s">
        <v>1149</v>
      </c>
      <c r="C1026" s="160">
        <v>42005</v>
      </c>
      <c r="D1026" s="161">
        <v>11658</v>
      </c>
      <c r="E1026" s="162">
        <v>144</v>
      </c>
      <c r="F1026" s="168">
        <v>58</v>
      </c>
      <c r="G1026" s="162">
        <v>202</v>
      </c>
      <c r="H1026" s="162" t="s">
        <v>133</v>
      </c>
      <c r="I1026" s="171">
        <v>41640</v>
      </c>
    </row>
    <row r="1027" spans="1:9">
      <c r="A1027" s="154" t="s">
        <v>1148</v>
      </c>
      <c r="B1027" s="154" t="s">
        <v>1150</v>
      </c>
      <c r="C1027" s="155">
        <v>42005</v>
      </c>
      <c r="D1027" s="156">
        <v>11658</v>
      </c>
      <c r="E1027" s="157">
        <v>113</v>
      </c>
      <c r="F1027" s="168">
        <v>63</v>
      </c>
      <c r="G1027" s="157">
        <v>176</v>
      </c>
      <c r="H1027" s="157" t="s">
        <v>133</v>
      </c>
      <c r="I1027" s="170">
        <v>41641</v>
      </c>
    </row>
    <row r="1028" spans="1:9">
      <c r="A1028" s="159" t="s">
        <v>1148</v>
      </c>
      <c r="B1028" s="159" t="s">
        <v>1151</v>
      </c>
      <c r="C1028" s="160">
        <v>42005</v>
      </c>
      <c r="D1028" s="161">
        <v>11658</v>
      </c>
      <c r="E1028" s="162">
        <v>62</v>
      </c>
      <c r="F1028" s="168">
        <v>48</v>
      </c>
      <c r="G1028" s="162">
        <v>110</v>
      </c>
      <c r="H1028" s="162" t="s">
        <v>133</v>
      </c>
      <c r="I1028" s="171">
        <v>41640</v>
      </c>
    </row>
    <row r="1029" spans="1:9">
      <c r="A1029" s="154" t="s">
        <v>1148</v>
      </c>
      <c r="B1029" s="154" t="s">
        <v>1152</v>
      </c>
      <c r="C1029" s="155">
        <v>42005</v>
      </c>
      <c r="D1029" s="156">
        <v>11658</v>
      </c>
      <c r="E1029" s="157">
        <v>215</v>
      </c>
      <c r="F1029" s="168">
        <v>74</v>
      </c>
      <c r="G1029" s="157">
        <v>289</v>
      </c>
      <c r="H1029" s="157" t="s">
        <v>133</v>
      </c>
      <c r="I1029" s="170">
        <v>41641</v>
      </c>
    </row>
    <row r="1030" spans="1:9">
      <c r="A1030" s="159" t="s">
        <v>1148</v>
      </c>
      <c r="B1030" s="159" t="s">
        <v>1153</v>
      </c>
      <c r="C1030" s="160">
        <v>42005</v>
      </c>
      <c r="D1030" s="161">
        <v>11658</v>
      </c>
      <c r="E1030" s="162">
        <v>250</v>
      </c>
      <c r="F1030" s="168">
        <v>90</v>
      </c>
      <c r="G1030" s="162">
        <v>340</v>
      </c>
      <c r="H1030" s="162" t="s">
        <v>133</v>
      </c>
      <c r="I1030" s="171">
        <v>41640</v>
      </c>
    </row>
    <row r="1031" spans="1:9">
      <c r="A1031" s="154" t="s">
        <v>1148</v>
      </c>
      <c r="B1031" s="154" t="s">
        <v>1154</v>
      </c>
      <c r="C1031" s="155">
        <v>42005</v>
      </c>
      <c r="D1031" s="156">
        <v>11658</v>
      </c>
      <c r="E1031" s="157">
        <v>71</v>
      </c>
      <c r="F1031" s="168">
        <v>75</v>
      </c>
      <c r="G1031" s="157">
        <v>146</v>
      </c>
      <c r="H1031" s="157" t="s">
        <v>133</v>
      </c>
      <c r="I1031" s="170">
        <v>41640</v>
      </c>
    </row>
    <row r="1032" spans="1:9">
      <c r="A1032" s="159" t="s">
        <v>1148</v>
      </c>
      <c r="B1032" s="159" t="s">
        <v>131</v>
      </c>
      <c r="C1032" s="160">
        <v>42005</v>
      </c>
      <c r="D1032" s="161">
        <v>11658</v>
      </c>
      <c r="E1032" s="162">
        <v>62</v>
      </c>
      <c r="F1032" s="168">
        <v>48</v>
      </c>
      <c r="G1032" s="162">
        <v>110</v>
      </c>
      <c r="H1032" s="162" t="s">
        <v>133</v>
      </c>
      <c r="I1032" s="171">
        <v>41640</v>
      </c>
    </row>
    <row r="1033" spans="1:9">
      <c r="A1033" s="154" t="s">
        <v>1155</v>
      </c>
      <c r="B1033" s="154" t="s">
        <v>1156</v>
      </c>
      <c r="C1033" s="155">
        <v>42005</v>
      </c>
      <c r="D1033" s="156">
        <v>11658</v>
      </c>
      <c r="E1033" s="157">
        <v>152</v>
      </c>
      <c r="F1033" s="168">
        <v>95</v>
      </c>
      <c r="G1033" s="157">
        <v>247</v>
      </c>
      <c r="H1033" s="157" t="s">
        <v>133</v>
      </c>
      <c r="I1033" s="170">
        <v>39452</v>
      </c>
    </row>
    <row r="1034" spans="1:9">
      <c r="A1034" s="159" t="s">
        <v>1155</v>
      </c>
      <c r="B1034" s="159" t="s">
        <v>1157</v>
      </c>
      <c r="C1034" s="160">
        <v>42005</v>
      </c>
      <c r="D1034" s="161">
        <v>11658</v>
      </c>
      <c r="E1034" s="162">
        <v>243</v>
      </c>
      <c r="F1034" s="168">
        <v>131</v>
      </c>
      <c r="G1034" s="162">
        <v>374</v>
      </c>
      <c r="H1034" s="162" t="s">
        <v>133</v>
      </c>
      <c r="I1034" s="171">
        <v>40546</v>
      </c>
    </row>
    <row r="1035" spans="1:9">
      <c r="A1035" s="154" t="s">
        <v>1155</v>
      </c>
      <c r="B1035" s="154" t="s">
        <v>131</v>
      </c>
      <c r="C1035" s="155">
        <v>42005</v>
      </c>
      <c r="D1035" s="156">
        <v>11658</v>
      </c>
      <c r="E1035" s="157">
        <v>140</v>
      </c>
      <c r="F1035" s="168">
        <v>97</v>
      </c>
      <c r="G1035" s="157">
        <v>237</v>
      </c>
      <c r="H1035" s="157" t="s">
        <v>133</v>
      </c>
      <c r="I1035" s="170">
        <v>39452</v>
      </c>
    </row>
    <row r="1036" spans="1:9">
      <c r="A1036" s="159" t="s">
        <v>1158</v>
      </c>
      <c r="B1036" s="159" t="s">
        <v>1159</v>
      </c>
      <c r="C1036" s="160">
        <v>42005</v>
      </c>
      <c r="D1036" s="161">
        <v>11658</v>
      </c>
      <c r="E1036" s="162">
        <v>340</v>
      </c>
      <c r="F1036" s="168">
        <v>198</v>
      </c>
      <c r="G1036" s="162">
        <v>538</v>
      </c>
      <c r="H1036" s="162" t="s">
        <v>133</v>
      </c>
      <c r="I1036" s="171">
        <v>41643</v>
      </c>
    </row>
    <row r="1037" spans="1:9">
      <c r="A1037" s="154" t="s">
        <v>1158</v>
      </c>
      <c r="B1037" s="154" t="s">
        <v>1160</v>
      </c>
      <c r="C1037" s="155">
        <v>42005</v>
      </c>
      <c r="D1037" s="156">
        <v>11658</v>
      </c>
      <c r="E1037" s="157">
        <v>365</v>
      </c>
      <c r="F1037" s="168">
        <v>183</v>
      </c>
      <c r="G1037" s="157">
        <v>548</v>
      </c>
      <c r="H1037" s="157" t="s">
        <v>133</v>
      </c>
      <c r="I1037" s="170">
        <v>41645</v>
      </c>
    </row>
    <row r="1038" spans="1:9">
      <c r="A1038" s="159" t="s">
        <v>1158</v>
      </c>
      <c r="B1038" s="159" t="s">
        <v>131</v>
      </c>
      <c r="C1038" s="160">
        <v>42005</v>
      </c>
      <c r="D1038" s="161">
        <v>11658</v>
      </c>
      <c r="E1038" s="162">
        <v>340</v>
      </c>
      <c r="F1038" s="168">
        <v>198</v>
      </c>
      <c r="G1038" s="162">
        <v>538</v>
      </c>
      <c r="H1038" s="162" t="s">
        <v>133</v>
      </c>
      <c r="I1038" s="171">
        <v>41643</v>
      </c>
    </row>
    <row r="1039" spans="1:9">
      <c r="A1039" s="154" t="s">
        <v>1161</v>
      </c>
      <c r="B1039" s="154" t="s">
        <v>1162</v>
      </c>
      <c r="C1039" s="155">
        <v>42005</v>
      </c>
      <c r="D1039" s="156">
        <v>11658</v>
      </c>
      <c r="E1039" s="157">
        <v>233</v>
      </c>
      <c r="F1039" s="168">
        <v>123</v>
      </c>
      <c r="G1039" s="157">
        <v>356</v>
      </c>
      <c r="H1039" s="157" t="s">
        <v>133</v>
      </c>
      <c r="I1039" s="170">
        <v>42006</v>
      </c>
    </row>
    <row r="1040" spans="1:9">
      <c r="A1040" s="159" t="s">
        <v>1161</v>
      </c>
      <c r="B1040" s="159" t="s">
        <v>1163</v>
      </c>
      <c r="C1040" s="160">
        <v>42005</v>
      </c>
      <c r="D1040" s="161">
        <v>11658</v>
      </c>
      <c r="E1040" s="162">
        <v>194</v>
      </c>
      <c r="F1040" s="168">
        <v>85</v>
      </c>
      <c r="G1040" s="162">
        <v>279</v>
      </c>
      <c r="H1040" s="162" t="s">
        <v>133</v>
      </c>
      <c r="I1040" s="171">
        <v>42006</v>
      </c>
    </row>
    <row r="1041" spans="1:9">
      <c r="A1041" s="154" t="s">
        <v>1161</v>
      </c>
      <c r="B1041" s="154" t="s">
        <v>1164</v>
      </c>
      <c r="C1041" s="155">
        <v>42005</v>
      </c>
      <c r="D1041" s="156">
        <v>11658</v>
      </c>
      <c r="E1041" s="157">
        <v>231</v>
      </c>
      <c r="F1041" s="168">
        <v>110</v>
      </c>
      <c r="G1041" s="157">
        <v>341</v>
      </c>
      <c r="H1041" s="157" t="s">
        <v>133</v>
      </c>
      <c r="I1041" s="170">
        <v>42006</v>
      </c>
    </row>
    <row r="1042" spans="1:9" ht="24">
      <c r="A1042" s="159" t="s">
        <v>1161</v>
      </c>
      <c r="B1042" s="159" t="s">
        <v>1165</v>
      </c>
      <c r="C1042" s="160">
        <v>42005</v>
      </c>
      <c r="D1042" s="161">
        <v>11658</v>
      </c>
      <c r="E1042" s="162">
        <v>202</v>
      </c>
      <c r="F1042" s="168">
        <v>99</v>
      </c>
      <c r="G1042" s="162">
        <v>301</v>
      </c>
      <c r="H1042" s="162" t="s">
        <v>133</v>
      </c>
      <c r="I1042" s="171">
        <v>42006</v>
      </c>
    </row>
    <row r="1043" spans="1:9">
      <c r="A1043" s="154" t="s">
        <v>1161</v>
      </c>
      <c r="B1043" s="154" t="s">
        <v>1166</v>
      </c>
      <c r="C1043" s="155">
        <v>42005</v>
      </c>
      <c r="D1043" s="156">
        <v>11658</v>
      </c>
      <c r="E1043" s="157">
        <v>215</v>
      </c>
      <c r="F1043" s="168">
        <v>140</v>
      </c>
      <c r="G1043" s="157">
        <v>355</v>
      </c>
      <c r="H1043" s="157" t="s">
        <v>133</v>
      </c>
      <c r="I1043" s="170">
        <v>42006</v>
      </c>
    </row>
    <row r="1044" spans="1:9">
      <c r="A1044" s="159" t="s">
        <v>1161</v>
      </c>
      <c r="B1044" s="159" t="s">
        <v>1167</v>
      </c>
      <c r="C1044" s="160">
        <v>42005</v>
      </c>
      <c r="D1044" s="161">
        <v>11658</v>
      </c>
      <c r="E1044" s="162">
        <v>179</v>
      </c>
      <c r="F1044" s="168">
        <v>120</v>
      </c>
      <c r="G1044" s="162">
        <v>299</v>
      </c>
      <c r="H1044" s="162" t="s">
        <v>133</v>
      </c>
      <c r="I1044" s="171">
        <v>42006</v>
      </c>
    </row>
    <row r="1045" spans="1:9">
      <c r="A1045" s="154" t="s">
        <v>1161</v>
      </c>
      <c r="B1045" s="154" t="s">
        <v>1168</v>
      </c>
      <c r="C1045" s="155">
        <v>42005</v>
      </c>
      <c r="D1045" s="156">
        <v>11658</v>
      </c>
      <c r="E1045" s="157">
        <v>336</v>
      </c>
      <c r="F1045" s="168">
        <v>170</v>
      </c>
      <c r="G1045" s="157">
        <v>506</v>
      </c>
      <c r="H1045" s="158" t="s">
        <v>130</v>
      </c>
      <c r="I1045" s="170">
        <v>42006</v>
      </c>
    </row>
    <row r="1046" spans="1:9">
      <c r="A1046" s="159" t="s">
        <v>1161</v>
      </c>
      <c r="B1046" s="159" t="s">
        <v>1169</v>
      </c>
      <c r="C1046" s="160">
        <v>42005</v>
      </c>
      <c r="D1046" s="161">
        <v>11658</v>
      </c>
      <c r="E1046" s="162">
        <v>225</v>
      </c>
      <c r="F1046" s="168">
        <v>107</v>
      </c>
      <c r="G1046" s="162">
        <v>332</v>
      </c>
      <c r="H1046" s="162" t="s">
        <v>133</v>
      </c>
      <c r="I1046" s="171">
        <v>42006</v>
      </c>
    </row>
    <row r="1047" spans="1:9">
      <c r="A1047" s="154" t="s">
        <v>1161</v>
      </c>
      <c r="B1047" s="154" t="s">
        <v>1170</v>
      </c>
      <c r="C1047" s="155">
        <v>42005</v>
      </c>
      <c r="D1047" s="156">
        <v>11658</v>
      </c>
      <c r="E1047" s="157">
        <v>204</v>
      </c>
      <c r="F1047" s="168">
        <v>145</v>
      </c>
      <c r="G1047" s="157">
        <v>349</v>
      </c>
      <c r="H1047" s="157" t="s">
        <v>133</v>
      </c>
      <c r="I1047" s="170">
        <v>42006</v>
      </c>
    </row>
    <row r="1048" spans="1:9">
      <c r="A1048" s="159" t="s">
        <v>1161</v>
      </c>
      <c r="B1048" s="159" t="s">
        <v>1171</v>
      </c>
      <c r="C1048" s="160">
        <v>42005</v>
      </c>
      <c r="D1048" s="161">
        <v>11658</v>
      </c>
      <c r="E1048" s="162">
        <v>194</v>
      </c>
      <c r="F1048" s="168">
        <v>103</v>
      </c>
      <c r="G1048" s="162">
        <v>297</v>
      </c>
      <c r="H1048" s="162" t="s">
        <v>133</v>
      </c>
      <c r="I1048" s="171">
        <v>42006</v>
      </c>
    </row>
    <row r="1049" spans="1:9">
      <c r="A1049" s="154" t="s">
        <v>1161</v>
      </c>
      <c r="B1049" s="154" t="s">
        <v>1172</v>
      </c>
      <c r="C1049" s="155">
        <v>42005</v>
      </c>
      <c r="D1049" s="156">
        <v>11658</v>
      </c>
      <c r="E1049" s="157">
        <v>141</v>
      </c>
      <c r="F1049" s="168">
        <v>81</v>
      </c>
      <c r="G1049" s="157">
        <v>222</v>
      </c>
      <c r="H1049" s="157" t="s">
        <v>133</v>
      </c>
      <c r="I1049" s="170">
        <v>42006</v>
      </c>
    </row>
    <row r="1050" spans="1:9" ht="24">
      <c r="A1050" s="159" t="s">
        <v>1161</v>
      </c>
      <c r="B1050" s="159" t="s">
        <v>1173</v>
      </c>
      <c r="C1050" s="160">
        <v>42005</v>
      </c>
      <c r="D1050" s="161">
        <v>11658</v>
      </c>
      <c r="E1050" s="162">
        <v>181</v>
      </c>
      <c r="F1050" s="168">
        <v>109</v>
      </c>
      <c r="G1050" s="162">
        <v>290</v>
      </c>
      <c r="H1050" s="162" t="s">
        <v>133</v>
      </c>
      <c r="I1050" s="171">
        <v>42006</v>
      </c>
    </row>
    <row r="1051" spans="1:9">
      <c r="A1051" s="154" t="s">
        <v>1161</v>
      </c>
      <c r="B1051" s="154" t="s">
        <v>1174</v>
      </c>
      <c r="C1051" s="155">
        <v>42005</v>
      </c>
      <c r="D1051" s="156">
        <v>11658</v>
      </c>
      <c r="E1051" s="157">
        <v>204</v>
      </c>
      <c r="F1051" s="168">
        <v>145</v>
      </c>
      <c r="G1051" s="157">
        <v>349</v>
      </c>
      <c r="H1051" s="157" t="s">
        <v>133</v>
      </c>
      <c r="I1051" s="170">
        <v>42006</v>
      </c>
    </row>
    <row r="1052" spans="1:9">
      <c r="A1052" s="159" t="s">
        <v>1161</v>
      </c>
      <c r="B1052" s="159" t="s">
        <v>1175</v>
      </c>
      <c r="C1052" s="160">
        <v>42005</v>
      </c>
      <c r="D1052" s="161">
        <v>11658</v>
      </c>
      <c r="E1052" s="162">
        <v>169</v>
      </c>
      <c r="F1052" s="168">
        <v>102</v>
      </c>
      <c r="G1052" s="162">
        <v>271</v>
      </c>
      <c r="H1052" s="162" t="s">
        <v>133</v>
      </c>
      <c r="I1052" s="171">
        <v>42006</v>
      </c>
    </row>
    <row r="1053" spans="1:9">
      <c r="A1053" s="154" t="s">
        <v>1161</v>
      </c>
      <c r="B1053" s="154" t="s">
        <v>1176</v>
      </c>
      <c r="C1053" s="155">
        <v>42005</v>
      </c>
      <c r="D1053" s="156">
        <v>11658</v>
      </c>
      <c r="E1053" s="157">
        <v>336</v>
      </c>
      <c r="F1053" s="168">
        <v>170</v>
      </c>
      <c r="G1053" s="157">
        <v>506</v>
      </c>
      <c r="H1053" s="158" t="s">
        <v>130</v>
      </c>
      <c r="I1053" s="170">
        <v>42006</v>
      </c>
    </row>
    <row r="1054" spans="1:9">
      <c r="A1054" s="159" t="s">
        <v>1161</v>
      </c>
      <c r="B1054" s="159" t="s">
        <v>1177</v>
      </c>
      <c r="C1054" s="160">
        <v>42005</v>
      </c>
      <c r="D1054" s="161">
        <v>11658</v>
      </c>
      <c r="E1054" s="162">
        <v>169</v>
      </c>
      <c r="F1054" s="168">
        <v>118</v>
      </c>
      <c r="G1054" s="162">
        <v>287</v>
      </c>
      <c r="H1054" s="162" t="s">
        <v>133</v>
      </c>
      <c r="I1054" s="171">
        <v>42006</v>
      </c>
    </row>
    <row r="1055" spans="1:9">
      <c r="A1055" s="154" t="s">
        <v>1161</v>
      </c>
      <c r="B1055" s="154" t="s">
        <v>1178</v>
      </c>
      <c r="C1055" s="155">
        <v>42005</v>
      </c>
      <c r="D1055" s="156">
        <v>11658</v>
      </c>
      <c r="E1055" s="157">
        <v>202</v>
      </c>
      <c r="F1055" s="168">
        <v>114</v>
      </c>
      <c r="G1055" s="157">
        <v>316</v>
      </c>
      <c r="H1055" s="158" t="s">
        <v>130</v>
      </c>
      <c r="I1055" s="170">
        <v>42006</v>
      </c>
    </row>
    <row r="1056" spans="1:9">
      <c r="A1056" s="159" t="s">
        <v>1161</v>
      </c>
      <c r="B1056" s="159" t="s">
        <v>1179</v>
      </c>
      <c r="C1056" s="160">
        <v>42005</v>
      </c>
      <c r="D1056" s="161">
        <v>11658</v>
      </c>
      <c r="E1056" s="162">
        <v>141</v>
      </c>
      <c r="F1056" s="168">
        <v>81</v>
      </c>
      <c r="G1056" s="162">
        <v>222</v>
      </c>
      <c r="H1056" s="162" t="s">
        <v>133</v>
      </c>
      <c r="I1056" s="171">
        <v>42006</v>
      </c>
    </row>
    <row r="1057" spans="1:9">
      <c r="A1057" s="154" t="s">
        <v>1161</v>
      </c>
      <c r="B1057" s="154" t="s">
        <v>131</v>
      </c>
      <c r="C1057" s="155">
        <v>42005</v>
      </c>
      <c r="D1057" s="156">
        <v>11658</v>
      </c>
      <c r="E1057" s="157">
        <v>169</v>
      </c>
      <c r="F1057" s="168">
        <v>103</v>
      </c>
      <c r="G1057" s="157">
        <v>272</v>
      </c>
      <c r="H1057" s="158" t="s">
        <v>130</v>
      </c>
      <c r="I1057" s="170">
        <v>41648</v>
      </c>
    </row>
    <row r="1058" spans="1:9">
      <c r="A1058" s="159" t="s">
        <v>1161</v>
      </c>
      <c r="B1058" s="159" t="s">
        <v>1180</v>
      </c>
      <c r="C1058" s="160">
        <v>42005</v>
      </c>
      <c r="D1058" s="161">
        <v>11658</v>
      </c>
      <c r="E1058" s="162">
        <v>176</v>
      </c>
      <c r="F1058" s="168">
        <v>91</v>
      </c>
      <c r="G1058" s="162">
        <v>267</v>
      </c>
      <c r="H1058" s="162" t="s">
        <v>133</v>
      </c>
      <c r="I1058" s="171">
        <v>42006</v>
      </c>
    </row>
    <row r="1059" spans="1:9">
      <c r="A1059" s="154" t="s">
        <v>1161</v>
      </c>
      <c r="B1059" s="154" t="s">
        <v>1181</v>
      </c>
      <c r="C1059" s="155">
        <v>42005</v>
      </c>
      <c r="D1059" s="156">
        <v>11658</v>
      </c>
      <c r="E1059" s="157">
        <v>215</v>
      </c>
      <c r="F1059" s="168">
        <v>140</v>
      </c>
      <c r="G1059" s="157">
        <v>355</v>
      </c>
      <c r="H1059" s="157" t="s">
        <v>133</v>
      </c>
      <c r="I1059" s="170">
        <v>42006</v>
      </c>
    </row>
    <row r="1060" spans="1:9">
      <c r="A1060" s="159" t="s">
        <v>1182</v>
      </c>
      <c r="B1060" s="159" t="s">
        <v>1183</v>
      </c>
      <c r="C1060" s="160">
        <v>42005</v>
      </c>
      <c r="D1060" s="161">
        <v>11658</v>
      </c>
      <c r="E1060" s="162">
        <v>186</v>
      </c>
      <c r="F1060" s="168">
        <v>79</v>
      </c>
      <c r="G1060" s="162">
        <v>265</v>
      </c>
      <c r="H1060" s="162" t="s">
        <v>133</v>
      </c>
      <c r="I1060" s="171">
        <v>39821</v>
      </c>
    </row>
    <row r="1061" spans="1:9">
      <c r="A1061" s="154" t="s">
        <v>1182</v>
      </c>
      <c r="B1061" s="154" t="s">
        <v>1184</v>
      </c>
      <c r="C1061" s="155">
        <v>42005</v>
      </c>
      <c r="D1061" s="156">
        <v>11658</v>
      </c>
      <c r="E1061" s="157">
        <v>160</v>
      </c>
      <c r="F1061" s="168">
        <v>92</v>
      </c>
      <c r="G1061" s="157">
        <v>252</v>
      </c>
      <c r="H1061" s="157" t="s">
        <v>133</v>
      </c>
      <c r="I1061" s="170">
        <v>40547</v>
      </c>
    </row>
    <row r="1062" spans="1:9">
      <c r="A1062" s="159" t="s">
        <v>1182</v>
      </c>
      <c r="B1062" s="159" t="s">
        <v>131</v>
      </c>
      <c r="C1062" s="160">
        <v>42005</v>
      </c>
      <c r="D1062" s="161">
        <v>11658</v>
      </c>
      <c r="E1062" s="162">
        <v>160</v>
      </c>
      <c r="F1062" s="168">
        <v>92</v>
      </c>
      <c r="G1062" s="162">
        <v>252</v>
      </c>
      <c r="H1062" s="162" t="s">
        <v>133</v>
      </c>
      <c r="I1062" s="171">
        <v>40547</v>
      </c>
    </row>
    <row r="1063" spans="1:9" ht="24">
      <c r="A1063" s="154" t="s">
        <v>1182</v>
      </c>
      <c r="B1063" s="154" t="s">
        <v>1185</v>
      </c>
      <c r="C1063" s="156">
        <v>42430</v>
      </c>
      <c r="D1063" s="156">
        <v>41974</v>
      </c>
      <c r="E1063" s="157">
        <v>220</v>
      </c>
      <c r="F1063" s="168">
        <v>121</v>
      </c>
      <c r="G1063" s="157">
        <v>341</v>
      </c>
      <c r="H1063" s="157" t="s">
        <v>133</v>
      </c>
      <c r="I1063" s="170">
        <v>39821</v>
      </c>
    </row>
    <row r="1064" spans="1:9" ht="24">
      <c r="A1064" s="159" t="s">
        <v>1182</v>
      </c>
      <c r="B1064" s="159" t="s">
        <v>1185</v>
      </c>
      <c r="C1064" s="161">
        <v>42339</v>
      </c>
      <c r="D1064" s="161">
        <v>42064</v>
      </c>
      <c r="E1064" s="162">
        <v>264</v>
      </c>
      <c r="F1064" s="168">
        <v>125</v>
      </c>
      <c r="G1064" s="162">
        <v>389</v>
      </c>
      <c r="H1064" s="162" t="s">
        <v>133</v>
      </c>
      <c r="I1064" s="171">
        <v>39821</v>
      </c>
    </row>
    <row r="1065" spans="1:9">
      <c r="A1065" s="154" t="s">
        <v>1186</v>
      </c>
      <c r="B1065" s="154" t="s">
        <v>131</v>
      </c>
      <c r="C1065" s="155">
        <v>42005</v>
      </c>
      <c r="D1065" s="156">
        <v>11658</v>
      </c>
      <c r="E1065" s="157">
        <v>80</v>
      </c>
      <c r="F1065" s="168">
        <v>62</v>
      </c>
      <c r="G1065" s="157">
        <v>142</v>
      </c>
      <c r="H1065" s="157" t="s">
        <v>133</v>
      </c>
      <c r="I1065" s="170">
        <v>40554</v>
      </c>
    </row>
    <row r="1066" spans="1:9">
      <c r="A1066" s="159" t="s">
        <v>1186</v>
      </c>
      <c r="B1066" s="159" t="s">
        <v>1187</v>
      </c>
      <c r="C1066" s="160">
        <v>42005</v>
      </c>
      <c r="D1066" s="161">
        <v>11658</v>
      </c>
      <c r="E1066" s="162">
        <v>180</v>
      </c>
      <c r="F1066" s="168">
        <v>99</v>
      </c>
      <c r="G1066" s="162">
        <v>279</v>
      </c>
      <c r="H1066" s="162" t="s">
        <v>133</v>
      </c>
      <c r="I1066" s="171">
        <v>40910</v>
      </c>
    </row>
    <row r="1067" spans="1:9">
      <c r="A1067" s="154" t="s">
        <v>1188</v>
      </c>
      <c r="B1067" s="154" t="s">
        <v>131</v>
      </c>
      <c r="C1067" s="155">
        <v>42005</v>
      </c>
      <c r="D1067" s="156">
        <v>11658</v>
      </c>
      <c r="E1067" s="157">
        <v>20</v>
      </c>
      <c r="F1067" s="168">
        <v>13</v>
      </c>
      <c r="G1067" s="157">
        <v>33</v>
      </c>
      <c r="H1067" s="157" t="s">
        <v>133</v>
      </c>
      <c r="I1067" s="170">
        <v>33978</v>
      </c>
    </row>
    <row r="1068" spans="1:9">
      <c r="A1068" s="159" t="s">
        <v>1188</v>
      </c>
      <c r="B1068" s="159" t="s">
        <v>1189</v>
      </c>
      <c r="C1068" s="160">
        <v>42005</v>
      </c>
      <c r="D1068" s="161">
        <v>11658</v>
      </c>
      <c r="E1068" s="162">
        <v>245</v>
      </c>
      <c r="F1068" s="168">
        <v>119</v>
      </c>
      <c r="G1068" s="162">
        <v>364</v>
      </c>
      <c r="H1068" s="162" t="s">
        <v>133</v>
      </c>
      <c r="I1068" s="171">
        <v>40550</v>
      </c>
    </row>
    <row r="1069" spans="1:9">
      <c r="A1069" s="154" t="s">
        <v>1188</v>
      </c>
      <c r="B1069" s="154" t="s">
        <v>1190</v>
      </c>
      <c r="C1069" s="155">
        <v>42005</v>
      </c>
      <c r="D1069" s="156">
        <v>11658</v>
      </c>
      <c r="E1069" s="157">
        <v>156</v>
      </c>
      <c r="F1069" s="168">
        <v>114</v>
      </c>
      <c r="G1069" s="157">
        <v>270</v>
      </c>
      <c r="H1069" s="157" t="s">
        <v>133</v>
      </c>
      <c r="I1069" s="170">
        <v>40550</v>
      </c>
    </row>
    <row r="1070" spans="1:9" ht="24">
      <c r="A1070" s="159" t="s">
        <v>1188</v>
      </c>
      <c r="B1070" s="159" t="s">
        <v>1191</v>
      </c>
      <c r="C1070" s="160">
        <v>42005</v>
      </c>
      <c r="D1070" s="161">
        <v>11658</v>
      </c>
      <c r="E1070" s="162">
        <v>260</v>
      </c>
      <c r="F1070" s="168">
        <v>96</v>
      </c>
      <c r="G1070" s="162">
        <v>356</v>
      </c>
      <c r="H1070" s="162" t="s">
        <v>133</v>
      </c>
      <c r="I1070" s="171">
        <v>40186</v>
      </c>
    </row>
    <row r="1071" spans="1:9" ht="24">
      <c r="A1071" s="154" t="s">
        <v>1192</v>
      </c>
      <c r="B1071" s="154" t="s">
        <v>1193</v>
      </c>
      <c r="C1071" s="155">
        <v>42005</v>
      </c>
      <c r="D1071" s="156">
        <v>11658</v>
      </c>
      <c r="E1071" s="157">
        <v>263</v>
      </c>
      <c r="F1071" s="168">
        <v>299</v>
      </c>
      <c r="G1071" s="157">
        <v>562</v>
      </c>
      <c r="H1071" s="158" t="s">
        <v>130</v>
      </c>
      <c r="I1071" s="170">
        <v>41649</v>
      </c>
    </row>
    <row r="1072" spans="1:9">
      <c r="A1072" s="159" t="s">
        <v>1192</v>
      </c>
      <c r="B1072" s="159" t="s">
        <v>1194</v>
      </c>
      <c r="C1072" s="160">
        <v>42005</v>
      </c>
      <c r="D1072" s="161">
        <v>11658</v>
      </c>
      <c r="E1072" s="162">
        <v>314</v>
      </c>
      <c r="F1072" s="168">
        <v>261</v>
      </c>
      <c r="G1072" s="162">
        <v>575</v>
      </c>
      <c r="H1072" s="163" t="s">
        <v>130</v>
      </c>
      <c r="I1072" s="171">
        <v>41649</v>
      </c>
    </row>
    <row r="1073" spans="1:9">
      <c r="A1073" s="154" t="s">
        <v>1192</v>
      </c>
      <c r="B1073" s="154" t="s">
        <v>1195</v>
      </c>
      <c r="C1073" s="155">
        <v>42005</v>
      </c>
      <c r="D1073" s="156">
        <v>11658</v>
      </c>
      <c r="E1073" s="157">
        <v>276</v>
      </c>
      <c r="F1073" s="168">
        <v>287</v>
      </c>
      <c r="G1073" s="157">
        <v>563</v>
      </c>
      <c r="H1073" s="158" t="s">
        <v>130</v>
      </c>
      <c r="I1073" s="170">
        <v>41649</v>
      </c>
    </row>
    <row r="1074" spans="1:9">
      <c r="A1074" s="159" t="s">
        <v>1192</v>
      </c>
      <c r="B1074" s="159" t="s">
        <v>131</v>
      </c>
      <c r="C1074" s="160">
        <v>42005</v>
      </c>
      <c r="D1074" s="161">
        <v>11658</v>
      </c>
      <c r="E1074" s="162">
        <v>278</v>
      </c>
      <c r="F1074" s="168">
        <v>206</v>
      </c>
      <c r="G1074" s="162">
        <v>484</v>
      </c>
      <c r="H1074" s="163" t="s">
        <v>130</v>
      </c>
      <c r="I1074" s="171">
        <v>41649</v>
      </c>
    </row>
    <row r="1075" spans="1:9">
      <c r="A1075" s="154" t="s">
        <v>1192</v>
      </c>
      <c r="B1075" s="154" t="s">
        <v>1196</v>
      </c>
      <c r="C1075" s="155">
        <v>42005</v>
      </c>
      <c r="D1075" s="156">
        <v>11658</v>
      </c>
      <c r="E1075" s="157">
        <v>266</v>
      </c>
      <c r="F1075" s="168">
        <v>281</v>
      </c>
      <c r="G1075" s="157">
        <v>547</v>
      </c>
      <c r="H1075" s="158" t="s">
        <v>130</v>
      </c>
      <c r="I1075" s="170">
        <v>41649</v>
      </c>
    </row>
    <row r="1076" spans="1:9" ht="24">
      <c r="A1076" s="159" t="s">
        <v>1192</v>
      </c>
      <c r="B1076" s="159" t="s">
        <v>1197</v>
      </c>
      <c r="C1076" s="160">
        <v>42005</v>
      </c>
      <c r="D1076" s="161">
        <v>11658</v>
      </c>
      <c r="E1076" s="162">
        <v>278</v>
      </c>
      <c r="F1076" s="168">
        <v>206</v>
      </c>
      <c r="G1076" s="162">
        <v>484</v>
      </c>
      <c r="H1076" s="163" t="s">
        <v>130</v>
      </c>
      <c r="I1076" s="171">
        <v>41649</v>
      </c>
    </row>
    <row r="1077" spans="1:9" ht="24">
      <c r="A1077" s="154" t="s">
        <v>1192</v>
      </c>
      <c r="B1077" s="154" t="s">
        <v>1198</v>
      </c>
      <c r="C1077" s="155">
        <v>42005</v>
      </c>
      <c r="D1077" s="156">
        <v>11658</v>
      </c>
      <c r="E1077" s="157">
        <v>285</v>
      </c>
      <c r="F1077" s="168">
        <v>214</v>
      </c>
      <c r="G1077" s="157">
        <v>499</v>
      </c>
      <c r="H1077" s="158" t="s">
        <v>130</v>
      </c>
      <c r="I1077" s="170">
        <v>41649</v>
      </c>
    </row>
    <row r="1078" spans="1:9">
      <c r="A1078" s="159" t="s">
        <v>1192</v>
      </c>
      <c r="B1078" s="159" t="s">
        <v>1199</v>
      </c>
      <c r="C1078" s="160">
        <v>42005</v>
      </c>
      <c r="D1078" s="161">
        <v>11658</v>
      </c>
      <c r="E1078" s="162">
        <v>241</v>
      </c>
      <c r="F1078" s="168">
        <v>231</v>
      </c>
      <c r="G1078" s="162">
        <v>472</v>
      </c>
      <c r="H1078" s="163" t="s">
        <v>130</v>
      </c>
      <c r="I1078" s="171">
        <v>41649</v>
      </c>
    </row>
    <row r="1079" spans="1:9" ht="24">
      <c r="A1079" s="154" t="s">
        <v>1192</v>
      </c>
      <c r="B1079" s="154" t="s">
        <v>1200</v>
      </c>
      <c r="C1079" s="155">
        <v>42005</v>
      </c>
      <c r="D1079" s="156">
        <v>11658</v>
      </c>
      <c r="E1079" s="157">
        <v>278</v>
      </c>
      <c r="F1079" s="168">
        <v>268</v>
      </c>
      <c r="G1079" s="157">
        <v>546</v>
      </c>
      <c r="H1079" s="158" t="s">
        <v>130</v>
      </c>
      <c r="I1079" s="170">
        <v>41649</v>
      </c>
    </row>
    <row r="1080" spans="1:9">
      <c r="A1080" s="159" t="s">
        <v>1192</v>
      </c>
      <c r="B1080" s="159" t="s">
        <v>1048</v>
      </c>
      <c r="C1080" s="160">
        <v>42005</v>
      </c>
      <c r="D1080" s="161">
        <v>11658</v>
      </c>
      <c r="E1080" s="162">
        <v>249</v>
      </c>
      <c r="F1080" s="168">
        <v>256</v>
      </c>
      <c r="G1080" s="162">
        <v>505</v>
      </c>
      <c r="H1080" s="163" t="s">
        <v>130</v>
      </c>
      <c r="I1080" s="171">
        <v>41649</v>
      </c>
    </row>
    <row r="1081" spans="1:9">
      <c r="A1081" s="154" t="s">
        <v>1201</v>
      </c>
      <c r="B1081" s="154" t="s">
        <v>1202</v>
      </c>
      <c r="C1081" s="155">
        <v>42005</v>
      </c>
      <c r="D1081" s="156">
        <v>11658</v>
      </c>
      <c r="E1081" s="157">
        <v>154</v>
      </c>
      <c r="F1081" s="168">
        <v>90</v>
      </c>
      <c r="G1081" s="157">
        <v>244</v>
      </c>
      <c r="H1081" s="157" t="s">
        <v>133</v>
      </c>
      <c r="I1081" s="170">
        <v>37632</v>
      </c>
    </row>
    <row r="1082" spans="1:9">
      <c r="A1082" s="159" t="s">
        <v>1201</v>
      </c>
      <c r="B1082" s="159" t="s">
        <v>1203</v>
      </c>
      <c r="C1082" s="160">
        <v>42005</v>
      </c>
      <c r="D1082" s="161">
        <v>11658</v>
      </c>
      <c r="E1082" s="162">
        <v>143</v>
      </c>
      <c r="F1082" s="168">
        <v>98</v>
      </c>
      <c r="G1082" s="162">
        <v>241</v>
      </c>
      <c r="H1082" s="162" t="s">
        <v>133</v>
      </c>
      <c r="I1082" s="171">
        <v>41645</v>
      </c>
    </row>
    <row r="1083" spans="1:9">
      <c r="A1083" s="154" t="s">
        <v>1201</v>
      </c>
      <c r="B1083" s="154" t="s">
        <v>1204</v>
      </c>
      <c r="C1083" s="155">
        <v>42005</v>
      </c>
      <c r="D1083" s="156">
        <v>11658</v>
      </c>
      <c r="E1083" s="157">
        <v>180</v>
      </c>
      <c r="F1083" s="168">
        <v>98</v>
      </c>
      <c r="G1083" s="157">
        <v>278</v>
      </c>
      <c r="H1083" s="157" t="s">
        <v>133</v>
      </c>
      <c r="I1083" s="170">
        <v>39450</v>
      </c>
    </row>
    <row r="1084" spans="1:9" ht="24">
      <c r="A1084" s="159" t="s">
        <v>1201</v>
      </c>
      <c r="B1084" s="159" t="s">
        <v>1205</v>
      </c>
      <c r="C1084" s="160">
        <v>42005</v>
      </c>
      <c r="D1084" s="161">
        <v>11658</v>
      </c>
      <c r="E1084" s="162">
        <v>220</v>
      </c>
      <c r="F1084" s="168">
        <v>86</v>
      </c>
      <c r="G1084" s="162">
        <v>306</v>
      </c>
      <c r="H1084" s="162" t="s">
        <v>133</v>
      </c>
      <c r="I1084" s="171">
        <v>39448</v>
      </c>
    </row>
    <row r="1085" spans="1:9">
      <c r="A1085" s="154" t="s">
        <v>1201</v>
      </c>
      <c r="B1085" s="154" t="s">
        <v>131</v>
      </c>
      <c r="C1085" s="155">
        <v>42005</v>
      </c>
      <c r="D1085" s="156">
        <v>11658</v>
      </c>
      <c r="E1085" s="157">
        <v>122</v>
      </c>
      <c r="F1085" s="168">
        <v>85</v>
      </c>
      <c r="G1085" s="157">
        <v>207</v>
      </c>
      <c r="H1085" s="157" t="s">
        <v>133</v>
      </c>
      <c r="I1085" s="170">
        <v>39453</v>
      </c>
    </row>
    <row r="1086" spans="1:9" ht="35.25">
      <c r="A1086" s="159" t="s">
        <v>1206</v>
      </c>
      <c r="B1086" s="159" t="s">
        <v>1207</v>
      </c>
      <c r="C1086" s="161">
        <v>42095</v>
      </c>
      <c r="D1086" s="161">
        <v>41974</v>
      </c>
      <c r="E1086" s="162">
        <v>138</v>
      </c>
      <c r="F1086" s="168">
        <v>100</v>
      </c>
      <c r="G1086" s="162">
        <v>238</v>
      </c>
      <c r="H1086" s="162" t="s">
        <v>133</v>
      </c>
      <c r="I1086" s="171">
        <v>40186</v>
      </c>
    </row>
    <row r="1087" spans="1:9" ht="35.25">
      <c r="A1087" s="154" t="s">
        <v>1206</v>
      </c>
      <c r="B1087" s="154" t="s">
        <v>1207</v>
      </c>
      <c r="C1087" s="156">
        <v>42339</v>
      </c>
      <c r="D1087" s="156">
        <v>41730</v>
      </c>
      <c r="E1087" s="157">
        <v>192</v>
      </c>
      <c r="F1087" s="168">
        <v>105</v>
      </c>
      <c r="G1087" s="157">
        <v>297</v>
      </c>
      <c r="H1087" s="157" t="s">
        <v>133</v>
      </c>
      <c r="I1087" s="170">
        <v>40186</v>
      </c>
    </row>
    <row r="1088" spans="1:9" ht="24">
      <c r="A1088" s="159" t="s">
        <v>1208</v>
      </c>
      <c r="B1088" s="159" t="s">
        <v>1209</v>
      </c>
      <c r="C1088" s="160">
        <v>42005</v>
      </c>
      <c r="D1088" s="161">
        <v>11658</v>
      </c>
      <c r="E1088" s="162">
        <v>73</v>
      </c>
      <c r="F1088" s="168">
        <v>64</v>
      </c>
      <c r="G1088" s="162">
        <v>137</v>
      </c>
      <c r="H1088" s="162" t="s">
        <v>133</v>
      </c>
      <c r="I1088" s="171">
        <v>33979</v>
      </c>
    </row>
    <row r="1089" spans="1:9">
      <c r="A1089" s="154" t="s">
        <v>1210</v>
      </c>
      <c r="B1089" s="154" t="s">
        <v>1211</v>
      </c>
      <c r="C1089" s="155">
        <v>42005</v>
      </c>
      <c r="D1089" s="156">
        <v>11658</v>
      </c>
      <c r="E1089" s="157">
        <v>164</v>
      </c>
      <c r="F1089" s="168">
        <v>58</v>
      </c>
      <c r="G1089" s="157">
        <v>222</v>
      </c>
      <c r="H1089" s="158" t="s">
        <v>130</v>
      </c>
      <c r="I1089" s="170">
        <v>35073</v>
      </c>
    </row>
    <row r="1090" spans="1:9">
      <c r="A1090" s="159" t="s">
        <v>1210</v>
      </c>
      <c r="B1090" s="159" t="s">
        <v>131</v>
      </c>
      <c r="C1090" s="160">
        <v>42005</v>
      </c>
      <c r="D1090" s="161">
        <v>11658</v>
      </c>
      <c r="E1090" s="162">
        <v>108</v>
      </c>
      <c r="F1090" s="168">
        <v>65</v>
      </c>
      <c r="G1090" s="162">
        <v>173</v>
      </c>
      <c r="H1090" s="163" t="s">
        <v>130</v>
      </c>
      <c r="I1090" s="171">
        <v>39085</v>
      </c>
    </row>
    <row r="1091" spans="1:9">
      <c r="A1091" s="154" t="s">
        <v>1210</v>
      </c>
      <c r="B1091" s="154" t="s">
        <v>1212</v>
      </c>
      <c r="C1091" s="155">
        <v>42005</v>
      </c>
      <c r="D1091" s="156">
        <v>11658</v>
      </c>
      <c r="E1091" s="157">
        <v>360</v>
      </c>
      <c r="F1091" s="168">
        <v>95</v>
      </c>
      <c r="G1091" s="157">
        <v>455</v>
      </c>
      <c r="H1091" s="158" t="s">
        <v>130</v>
      </c>
      <c r="I1091" s="170">
        <v>41276</v>
      </c>
    </row>
    <row r="1092" spans="1:9">
      <c r="A1092" s="159" t="s">
        <v>1213</v>
      </c>
      <c r="B1092" s="159" t="s">
        <v>1214</v>
      </c>
      <c r="C1092" s="160">
        <v>42005</v>
      </c>
      <c r="D1092" s="161">
        <v>11658</v>
      </c>
      <c r="E1092" s="162">
        <v>236</v>
      </c>
      <c r="F1092" s="168">
        <v>103</v>
      </c>
      <c r="G1092" s="162">
        <v>339</v>
      </c>
      <c r="H1092" s="162" t="s">
        <v>133</v>
      </c>
      <c r="I1092" s="171">
        <v>40546</v>
      </c>
    </row>
    <row r="1093" spans="1:9">
      <c r="A1093" s="154" t="s">
        <v>1213</v>
      </c>
      <c r="B1093" s="154" t="s">
        <v>1215</v>
      </c>
      <c r="C1093" s="155">
        <v>42005</v>
      </c>
      <c r="D1093" s="156">
        <v>11658</v>
      </c>
      <c r="E1093" s="157">
        <v>190</v>
      </c>
      <c r="F1093" s="168">
        <v>95</v>
      </c>
      <c r="G1093" s="157">
        <v>285</v>
      </c>
      <c r="H1093" s="157" t="s">
        <v>133</v>
      </c>
      <c r="I1093" s="170">
        <v>40546</v>
      </c>
    </row>
    <row r="1094" spans="1:9">
      <c r="A1094" s="159" t="s">
        <v>1213</v>
      </c>
      <c r="B1094" s="159" t="s">
        <v>131</v>
      </c>
      <c r="C1094" s="160">
        <v>42005</v>
      </c>
      <c r="D1094" s="161">
        <v>11658</v>
      </c>
      <c r="E1094" s="162">
        <v>95</v>
      </c>
      <c r="F1094" s="168">
        <v>80</v>
      </c>
      <c r="G1094" s="162">
        <v>175</v>
      </c>
      <c r="H1094" s="162" t="s">
        <v>133</v>
      </c>
      <c r="I1094" s="171">
        <v>40546</v>
      </c>
    </row>
    <row r="1095" spans="1:9">
      <c r="A1095" s="154" t="s">
        <v>1216</v>
      </c>
      <c r="B1095" s="154" t="s">
        <v>1217</v>
      </c>
      <c r="C1095" s="155">
        <v>42005</v>
      </c>
      <c r="D1095" s="156">
        <v>11658</v>
      </c>
      <c r="E1095" s="157">
        <v>122</v>
      </c>
      <c r="F1095" s="168">
        <v>90</v>
      </c>
      <c r="G1095" s="157">
        <v>212</v>
      </c>
      <c r="H1095" s="157" t="s">
        <v>133</v>
      </c>
      <c r="I1095" s="170">
        <v>38360</v>
      </c>
    </row>
    <row r="1096" spans="1:9">
      <c r="A1096" s="159" t="s">
        <v>1216</v>
      </c>
      <c r="B1096" s="159" t="s">
        <v>1218</v>
      </c>
      <c r="C1096" s="160">
        <v>42005</v>
      </c>
      <c r="D1096" s="161">
        <v>11658</v>
      </c>
      <c r="E1096" s="162">
        <v>192</v>
      </c>
      <c r="F1096" s="168">
        <v>142</v>
      </c>
      <c r="G1096" s="162">
        <v>334</v>
      </c>
      <c r="H1096" s="162" t="s">
        <v>133</v>
      </c>
      <c r="I1096" s="171">
        <v>39451</v>
      </c>
    </row>
    <row r="1097" spans="1:9">
      <c r="A1097" s="154" t="s">
        <v>1216</v>
      </c>
      <c r="B1097" s="154" t="s">
        <v>131</v>
      </c>
      <c r="C1097" s="155">
        <v>42005</v>
      </c>
      <c r="D1097" s="156">
        <v>11658</v>
      </c>
      <c r="E1097" s="157">
        <v>97</v>
      </c>
      <c r="F1097" s="168">
        <v>80</v>
      </c>
      <c r="G1097" s="157">
        <v>177</v>
      </c>
      <c r="H1097" s="157" t="s">
        <v>133</v>
      </c>
      <c r="I1097" s="170">
        <v>38360</v>
      </c>
    </row>
    <row r="1098" spans="1:9">
      <c r="A1098" s="159" t="s">
        <v>1216</v>
      </c>
      <c r="B1098" s="159" t="s">
        <v>1219</v>
      </c>
      <c r="C1098" s="160">
        <v>42005</v>
      </c>
      <c r="D1098" s="161">
        <v>11658</v>
      </c>
      <c r="E1098" s="162">
        <v>273</v>
      </c>
      <c r="F1098" s="168">
        <v>138</v>
      </c>
      <c r="G1098" s="162">
        <v>411</v>
      </c>
      <c r="H1098" s="162" t="s">
        <v>133</v>
      </c>
      <c r="I1098" s="171">
        <v>38360</v>
      </c>
    </row>
    <row r="1105" spans="7:7">
      <c r="G1105" s="7"/>
    </row>
    <row r="1106" spans="7:7">
      <c r="G1106" s="7"/>
    </row>
    <row r="1107" spans="7:7">
      <c r="G1107" s="7"/>
    </row>
  </sheetData>
  <hyperlinks>
    <hyperlink ref="H3" r:id="rId1" display="http://aoprals.state.gov/web920/footnote.asp?Footnote=2,19" xr:uid="{00000000-0004-0000-0A00-000000000000}"/>
    <hyperlink ref="H4" r:id="rId2" display="http://aoprals.state.gov/web920/footnote.asp?Footnote=2,19" xr:uid="{00000000-0004-0000-0A00-000001000000}"/>
    <hyperlink ref="H7" r:id="rId3" display="http://aoprals.state.gov/web920/footnote.asp?Footnote=2" xr:uid="{00000000-0004-0000-0A00-000002000000}"/>
    <hyperlink ref="H8" r:id="rId4" display="http://aoprals.state.gov/web920/footnote.asp?Footnote=2" xr:uid="{00000000-0004-0000-0A00-000003000000}"/>
    <hyperlink ref="H50" r:id="rId5" display="http://aoprals.state.gov/web920/footnote.asp?Footnote=10" xr:uid="{00000000-0004-0000-0A00-000004000000}"/>
    <hyperlink ref="H51" r:id="rId6" display="http://aoprals.state.gov/web920/footnote.asp?Footnote=10" xr:uid="{00000000-0004-0000-0A00-000005000000}"/>
    <hyperlink ref="H52" r:id="rId7" display="http://aoprals.state.gov/web920/footnote.asp?Footnote=10" xr:uid="{00000000-0004-0000-0A00-000006000000}"/>
    <hyperlink ref="H53" r:id="rId8" display="http://aoprals.state.gov/web920/footnote.asp?Footnote=10" xr:uid="{00000000-0004-0000-0A00-000007000000}"/>
    <hyperlink ref="H54" r:id="rId9" display="http://aoprals.state.gov/web920/footnote.asp?Footnote=10" xr:uid="{00000000-0004-0000-0A00-000008000000}"/>
    <hyperlink ref="H55" r:id="rId10" display="http://aoprals.state.gov/web920/footnote.asp?Footnote=2" xr:uid="{00000000-0004-0000-0A00-000009000000}"/>
    <hyperlink ref="H106" r:id="rId11" display="http://aoprals.state.gov/web920/footnote.asp?Footnote=32" xr:uid="{00000000-0004-0000-0A00-00000A000000}"/>
    <hyperlink ref="H108" r:id="rId12" display="http://aoprals.state.gov/web920/footnote.asp?Footnote=30" xr:uid="{00000000-0004-0000-0A00-00000B000000}"/>
    <hyperlink ref="H153" r:id="rId13" display="http://aoprals.state.gov/web920/footnote.asp?Footnote=4" xr:uid="{00000000-0004-0000-0A00-00000C000000}"/>
    <hyperlink ref="H169" r:id="rId14" display="http://aoprals.state.gov/web920/footnote.asp?Footnote=5" xr:uid="{00000000-0004-0000-0A00-00000D000000}"/>
    <hyperlink ref="H184" r:id="rId15" display="http://aoprals.state.gov/web920/footnote.asp?Footnote=38" xr:uid="{00000000-0004-0000-0A00-00000E000000}"/>
    <hyperlink ref="H216" r:id="rId16" display="http://aoprals.state.gov/web920/footnote.asp?Footnote=2" xr:uid="{00000000-0004-0000-0A00-00000F000000}"/>
    <hyperlink ref="H217" r:id="rId17" display="http://aoprals.state.gov/web920/footnote.asp?Footnote=2" xr:uid="{00000000-0004-0000-0A00-000010000000}"/>
    <hyperlink ref="H218" r:id="rId18" display="http://aoprals.state.gov/web920/footnote.asp?Footnote=2" xr:uid="{00000000-0004-0000-0A00-000011000000}"/>
    <hyperlink ref="H219" r:id="rId19" display="http://aoprals.state.gov/web920/footnote.asp?Footnote=2" xr:uid="{00000000-0004-0000-0A00-000012000000}"/>
    <hyperlink ref="H220" r:id="rId20" display="http://aoprals.state.gov/web920/footnote.asp?Footnote=2" xr:uid="{00000000-0004-0000-0A00-000013000000}"/>
    <hyperlink ref="H221" r:id="rId21" display="http://aoprals.state.gov/web920/footnote.asp?Footnote=2" xr:uid="{00000000-0004-0000-0A00-000014000000}"/>
    <hyperlink ref="H222" r:id="rId22" display="http://aoprals.state.gov/web920/footnote.asp?Footnote=2" xr:uid="{00000000-0004-0000-0A00-000015000000}"/>
    <hyperlink ref="H223" r:id="rId23" display="http://aoprals.state.gov/web920/footnote.asp?Footnote=2" xr:uid="{00000000-0004-0000-0A00-000016000000}"/>
    <hyperlink ref="H224" r:id="rId24" display="http://aoprals.state.gov/web920/footnote.asp?Footnote=2" xr:uid="{00000000-0004-0000-0A00-000017000000}"/>
    <hyperlink ref="H282" r:id="rId25" display="http://aoprals.state.gov/web920/footnote.asp?Footnote=2" xr:uid="{00000000-0004-0000-0A00-000018000000}"/>
    <hyperlink ref="H283" r:id="rId26" display="http://aoprals.state.gov/web920/footnote.asp?Footnote=2" xr:uid="{00000000-0004-0000-0A00-000019000000}"/>
    <hyperlink ref="H284" r:id="rId27" display="http://aoprals.state.gov/web920/footnote.asp?Footnote=2" xr:uid="{00000000-0004-0000-0A00-00001A000000}"/>
    <hyperlink ref="H285" r:id="rId28" display="http://aoprals.state.gov/web920/footnote.asp?Footnote=2" xr:uid="{00000000-0004-0000-0A00-00001B000000}"/>
    <hyperlink ref="H286" r:id="rId29" display="http://aoprals.state.gov/web920/footnote.asp?Footnote=2" xr:uid="{00000000-0004-0000-0A00-00001C000000}"/>
    <hyperlink ref="H287" r:id="rId30" display="http://aoprals.state.gov/web920/footnote.asp?Footnote=2" xr:uid="{00000000-0004-0000-0A00-00001D000000}"/>
    <hyperlink ref="H289" r:id="rId31" display="http://aoprals.state.gov/web920/footnote.asp?Footnote=25" xr:uid="{00000000-0004-0000-0A00-00001E000000}"/>
    <hyperlink ref="H309" r:id="rId32" display="http://aoprals.state.gov/web920/footnote.asp?Footnote=22" xr:uid="{00000000-0004-0000-0A00-00001F000000}"/>
    <hyperlink ref="H312" r:id="rId33" display="http://aoprals.state.gov/web920/footnote.asp?Footnote=22" xr:uid="{00000000-0004-0000-0A00-000020000000}"/>
    <hyperlink ref="H313" r:id="rId34" display="http://aoprals.state.gov/web920/footnote.asp?Footnote=22" xr:uid="{00000000-0004-0000-0A00-000021000000}"/>
    <hyperlink ref="H314" r:id="rId35" display="http://aoprals.state.gov/web920/footnote.asp?Footnote=22" xr:uid="{00000000-0004-0000-0A00-000022000000}"/>
    <hyperlink ref="H315" r:id="rId36" display="http://aoprals.state.gov/web920/footnote.asp?Footnote=22" xr:uid="{00000000-0004-0000-0A00-000023000000}"/>
    <hyperlink ref="H316" r:id="rId37" display="http://aoprals.state.gov/web920/footnote.asp?Footnote=22" xr:uid="{00000000-0004-0000-0A00-000024000000}"/>
    <hyperlink ref="H317" r:id="rId38" display="http://aoprals.state.gov/web920/footnote.asp?Footnote=22" xr:uid="{00000000-0004-0000-0A00-000025000000}"/>
    <hyperlink ref="H318" r:id="rId39" display="http://aoprals.state.gov/web920/footnote.asp?Footnote=6,22" xr:uid="{00000000-0004-0000-0A00-000026000000}"/>
    <hyperlink ref="H319" r:id="rId40" display="http://aoprals.state.gov/web920/footnote.asp?Footnote=22" xr:uid="{00000000-0004-0000-0A00-000027000000}"/>
    <hyperlink ref="H320" r:id="rId41" display="http://aoprals.state.gov/web920/footnote.asp?Footnote=22" xr:uid="{00000000-0004-0000-0A00-000028000000}"/>
    <hyperlink ref="H373" r:id="rId42" display="http://aoprals.state.gov/web920/footnote.asp?Footnote=15" xr:uid="{00000000-0004-0000-0A00-000029000000}"/>
    <hyperlink ref="H384" r:id="rId43" display="http://aoprals.state.gov/web920/footnote.asp?Footnote=8" xr:uid="{00000000-0004-0000-0A00-00002A000000}"/>
    <hyperlink ref="H385" r:id="rId44" display="http://aoprals.state.gov/web920/footnote.asp?Footnote=8" xr:uid="{00000000-0004-0000-0A00-00002B000000}"/>
    <hyperlink ref="H415" r:id="rId45" display="http://aoprals.state.gov/web920/footnote.asp?Footnote=47" xr:uid="{00000000-0004-0000-0A00-00002C000000}"/>
    <hyperlink ref="H438" r:id="rId46" display="http://aoprals.state.gov/web920/footnote.asp?Footnote=2" xr:uid="{00000000-0004-0000-0A00-00002D000000}"/>
    <hyperlink ref="H439" r:id="rId47" display="http://aoprals.state.gov/web920/footnote.asp?Footnote=2" xr:uid="{00000000-0004-0000-0A00-00002E000000}"/>
    <hyperlink ref="H440" r:id="rId48" display="http://aoprals.state.gov/web920/footnote.asp?Footnote=2,24" xr:uid="{00000000-0004-0000-0A00-00002F000000}"/>
    <hyperlink ref="H441" r:id="rId49" display="http://aoprals.state.gov/web920/footnote.asp?Footnote=2,24" xr:uid="{00000000-0004-0000-0A00-000030000000}"/>
    <hyperlink ref="H442" r:id="rId50" display="http://aoprals.state.gov/web920/footnote.asp?Footnote=2,24" xr:uid="{00000000-0004-0000-0A00-000031000000}"/>
    <hyperlink ref="H447" r:id="rId51" display="http://aoprals.state.gov/web920/footnote.asp?Footnote=2" xr:uid="{00000000-0004-0000-0A00-000032000000}"/>
    <hyperlink ref="H448" r:id="rId52" display="http://aoprals.state.gov/web920/footnote.asp?Footnote=2" xr:uid="{00000000-0004-0000-0A00-000033000000}"/>
    <hyperlink ref="H449" r:id="rId53" display="http://aoprals.state.gov/web920/footnote.asp?Footnote=2" xr:uid="{00000000-0004-0000-0A00-000034000000}"/>
    <hyperlink ref="H450" r:id="rId54" display="http://aoprals.state.gov/web920/footnote.asp?Footnote=2" xr:uid="{00000000-0004-0000-0A00-000035000000}"/>
    <hyperlink ref="H451" r:id="rId55" display="http://aoprals.state.gov/web920/footnote.asp?Footnote=2" xr:uid="{00000000-0004-0000-0A00-000036000000}"/>
    <hyperlink ref="H452" r:id="rId56" display="http://aoprals.state.gov/web920/footnote.asp?Footnote=2" xr:uid="{00000000-0004-0000-0A00-000037000000}"/>
    <hyperlink ref="H453" r:id="rId57" display="http://aoprals.state.gov/web920/footnote.asp?Footnote=2" xr:uid="{00000000-0004-0000-0A00-000038000000}"/>
    <hyperlink ref="H454" r:id="rId58" display="http://aoprals.state.gov/web920/footnote.asp?Footnote=2" xr:uid="{00000000-0004-0000-0A00-000039000000}"/>
    <hyperlink ref="H496" r:id="rId59" display="http://aoprals.state.gov/web920/footnote.asp?Footnote=36" xr:uid="{00000000-0004-0000-0A00-00003A000000}"/>
    <hyperlink ref="H498" r:id="rId60" display="http://aoprals.state.gov/web920/footnote.asp?Footnote=39" xr:uid="{00000000-0004-0000-0A00-00003B000000}"/>
    <hyperlink ref="H546" r:id="rId61" display="http://aoprals.state.gov/web920/footnote.asp?Footnote=9" xr:uid="{00000000-0004-0000-0A00-00003C000000}"/>
    <hyperlink ref="H547" r:id="rId62" display="http://aoprals.state.gov/web920/footnote.asp?Footnote=35" xr:uid="{00000000-0004-0000-0A00-00003D000000}"/>
    <hyperlink ref="H557" r:id="rId63" display="http://aoprals.state.gov/web920/footnote.asp?Footnote=2" xr:uid="{00000000-0004-0000-0A00-00003E000000}"/>
    <hyperlink ref="H558" r:id="rId64" display="http://aoprals.state.gov/web920/footnote.asp?Footnote=2" xr:uid="{00000000-0004-0000-0A00-00003F000000}"/>
    <hyperlink ref="H559" r:id="rId65" display="http://aoprals.state.gov/web920/footnote.asp?Footnote=2" xr:uid="{00000000-0004-0000-0A00-000040000000}"/>
    <hyperlink ref="H560" r:id="rId66" display="http://aoprals.state.gov/web920/footnote.asp?Footnote=2" xr:uid="{00000000-0004-0000-0A00-000041000000}"/>
    <hyperlink ref="H561" r:id="rId67" display="http://aoprals.state.gov/web920/footnote.asp?Footnote=2" xr:uid="{00000000-0004-0000-0A00-000042000000}"/>
    <hyperlink ref="H562" r:id="rId68" display="http://aoprals.state.gov/web920/footnote.asp?Footnote=2" xr:uid="{00000000-0004-0000-0A00-000043000000}"/>
    <hyperlink ref="H563" r:id="rId69" display="http://aoprals.state.gov/web920/footnote.asp?Footnote=2" xr:uid="{00000000-0004-0000-0A00-000044000000}"/>
    <hyperlink ref="H577" r:id="rId70" display="http://aoprals.state.gov/web920/footnote.asp?Footnote=1,16" xr:uid="{00000000-0004-0000-0A00-000045000000}"/>
    <hyperlink ref="H598" r:id="rId71" display="http://aoprals.state.gov/web920/footnote.asp?Footnote=45" xr:uid="{00000000-0004-0000-0A00-000046000000}"/>
    <hyperlink ref="H600" r:id="rId72" display="http://aoprals.state.gov/web920/footnote.asp?Footnote=17" xr:uid="{00000000-0004-0000-0A00-000047000000}"/>
    <hyperlink ref="H606" r:id="rId73" display="http://aoprals.state.gov/web920/footnote.asp?Footnote=2" xr:uid="{00000000-0004-0000-0A00-000048000000}"/>
    <hyperlink ref="H607" r:id="rId74" display="http://aoprals.state.gov/web920/footnote.asp?Footnote=2" xr:uid="{00000000-0004-0000-0A00-000049000000}"/>
    <hyperlink ref="H618" r:id="rId75" display="http://aoprals.state.gov/web920/footnote.asp?Footnote=2,42" xr:uid="{00000000-0004-0000-0A00-00004A000000}"/>
    <hyperlink ref="H619" r:id="rId76" display="http://aoprals.state.gov/web920/footnote.asp?Footnote=2,42" xr:uid="{00000000-0004-0000-0A00-00004B000000}"/>
    <hyperlink ref="H622" r:id="rId77" display="http://aoprals.state.gov/web920/footnote.asp?Footnote=39" xr:uid="{00000000-0004-0000-0A00-00004C000000}"/>
    <hyperlink ref="H623" r:id="rId78" display="http://aoprals.state.gov/web920/footnote.asp?Footnote=39" xr:uid="{00000000-0004-0000-0A00-00004D000000}"/>
    <hyperlink ref="H624" r:id="rId79" display="http://aoprals.state.gov/web920/footnote.asp?Footnote=2" xr:uid="{00000000-0004-0000-0A00-00004E000000}"/>
    <hyperlink ref="H625" r:id="rId80" display="http://aoprals.state.gov/web920/footnote.asp?Footnote=2" xr:uid="{00000000-0004-0000-0A00-00004F000000}"/>
    <hyperlink ref="H626" r:id="rId81" display="http://aoprals.state.gov/web920/footnote.asp?Footnote=2" xr:uid="{00000000-0004-0000-0A00-000050000000}"/>
    <hyperlink ref="H627" r:id="rId82" display="http://aoprals.state.gov/web920/footnote.asp?Footnote=2" xr:uid="{00000000-0004-0000-0A00-000051000000}"/>
    <hyperlink ref="H628" r:id="rId83" display="http://aoprals.state.gov/web920/footnote.asp?Footnote=2,15" xr:uid="{00000000-0004-0000-0A00-000052000000}"/>
    <hyperlink ref="H650" r:id="rId84" display="http://aoprals.state.gov/web920/footnote.asp?Footnote=48" xr:uid="{00000000-0004-0000-0A00-000053000000}"/>
    <hyperlink ref="H654" r:id="rId85" display="http://aoprals.state.gov/web920/footnote.asp?Footnote=2" xr:uid="{00000000-0004-0000-0A00-000054000000}"/>
    <hyperlink ref="H655" r:id="rId86" display="http://aoprals.state.gov/web920/footnote.asp?Footnote=2" xr:uid="{00000000-0004-0000-0A00-000055000000}"/>
    <hyperlink ref="H656" r:id="rId87" display="http://aoprals.state.gov/web920/footnote.asp?Footnote=2" xr:uid="{00000000-0004-0000-0A00-000056000000}"/>
    <hyperlink ref="H670" r:id="rId88" display="http://aoprals.state.gov/web920/footnote.asp?Footnote=2" xr:uid="{00000000-0004-0000-0A00-000057000000}"/>
    <hyperlink ref="H671" r:id="rId89" display="http://aoprals.state.gov/web920/footnote.asp?Footnote=2" xr:uid="{00000000-0004-0000-0A00-000058000000}"/>
    <hyperlink ref="H672" r:id="rId90" display="http://aoprals.state.gov/web920/footnote.asp?Footnote=2" xr:uid="{00000000-0004-0000-0A00-000059000000}"/>
    <hyperlink ref="H673" r:id="rId91" display="http://aoprals.state.gov/web920/footnote.asp?Footnote=2" xr:uid="{00000000-0004-0000-0A00-00005A000000}"/>
    <hyperlink ref="H674" r:id="rId92" display="http://aoprals.state.gov/web920/footnote.asp?Footnote=2" xr:uid="{00000000-0004-0000-0A00-00005B000000}"/>
    <hyperlink ref="H675" r:id="rId93" display="http://aoprals.state.gov/web920/footnote.asp?Footnote=2" xr:uid="{00000000-0004-0000-0A00-00005C000000}"/>
    <hyperlink ref="H676" r:id="rId94" display="http://aoprals.state.gov/web920/footnote.asp?Footnote=2" xr:uid="{00000000-0004-0000-0A00-00005D000000}"/>
    <hyperlink ref="H677" r:id="rId95" display="http://aoprals.state.gov/web920/footnote.asp?Footnote=2" xr:uid="{00000000-0004-0000-0A00-00005E000000}"/>
    <hyperlink ref="H678" r:id="rId96" display="http://aoprals.state.gov/web920/footnote.asp?Footnote=2" xr:uid="{00000000-0004-0000-0A00-00005F000000}"/>
    <hyperlink ref="H679" r:id="rId97" display="http://aoprals.state.gov/web920/footnote.asp?Footnote=2" xr:uid="{00000000-0004-0000-0A00-000060000000}"/>
    <hyperlink ref="H680" r:id="rId98" display="http://aoprals.state.gov/web920/footnote.asp?Footnote=2" xr:uid="{00000000-0004-0000-0A00-000061000000}"/>
    <hyperlink ref="H681" r:id="rId99" display="http://aoprals.state.gov/web920/footnote.asp?Footnote=2" xr:uid="{00000000-0004-0000-0A00-000062000000}"/>
    <hyperlink ref="H682" r:id="rId100" display="http://aoprals.state.gov/web920/footnote.asp?Footnote=2" xr:uid="{00000000-0004-0000-0A00-000063000000}"/>
    <hyperlink ref="H683" r:id="rId101" display="http://aoprals.state.gov/web920/footnote.asp?Footnote=2" xr:uid="{00000000-0004-0000-0A00-000064000000}"/>
    <hyperlink ref="H684" r:id="rId102" display="http://aoprals.state.gov/web920/footnote.asp?Footnote=2" xr:uid="{00000000-0004-0000-0A00-000065000000}"/>
    <hyperlink ref="H685" r:id="rId103" display="http://aoprals.state.gov/web920/footnote.asp?Footnote=2" xr:uid="{00000000-0004-0000-0A00-000066000000}"/>
    <hyperlink ref="H686" r:id="rId104" display="http://aoprals.state.gov/web920/footnote.asp?Footnote=2" xr:uid="{00000000-0004-0000-0A00-000067000000}"/>
    <hyperlink ref="H687" r:id="rId105" display="http://aoprals.state.gov/web920/footnote.asp?Footnote=2" xr:uid="{00000000-0004-0000-0A00-000068000000}"/>
    <hyperlink ref="H688" r:id="rId106" display="http://aoprals.state.gov/web920/footnote.asp?Footnote=2" xr:uid="{00000000-0004-0000-0A00-000069000000}"/>
    <hyperlink ref="H689" r:id="rId107" display="http://aoprals.state.gov/web920/footnote.asp?Footnote=2" xr:uid="{00000000-0004-0000-0A00-00006A000000}"/>
    <hyperlink ref="H690" r:id="rId108" display="http://aoprals.state.gov/web920/footnote.asp?Footnote=2" xr:uid="{00000000-0004-0000-0A00-00006B000000}"/>
    <hyperlink ref="H691" r:id="rId109" display="http://aoprals.state.gov/web920/footnote.asp?Footnote=2" xr:uid="{00000000-0004-0000-0A00-00006C000000}"/>
    <hyperlink ref="H692" r:id="rId110" display="http://aoprals.state.gov/web920/footnote.asp?Footnote=2" xr:uid="{00000000-0004-0000-0A00-00006D000000}"/>
    <hyperlink ref="H693" r:id="rId111" display="http://aoprals.state.gov/web920/footnote.asp?Footnote=2" xr:uid="{00000000-0004-0000-0A00-00006E000000}"/>
    <hyperlink ref="H694" r:id="rId112" display="http://aoprals.state.gov/web920/footnote.asp?Footnote=2" xr:uid="{00000000-0004-0000-0A00-00006F000000}"/>
    <hyperlink ref="H695" r:id="rId113" display="http://aoprals.state.gov/web920/footnote.asp?Footnote=2" xr:uid="{00000000-0004-0000-0A00-000070000000}"/>
    <hyperlink ref="H696" r:id="rId114" display="http://aoprals.state.gov/web920/footnote.asp?Footnote=2" xr:uid="{00000000-0004-0000-0A00-000071000000}"/>
    <hyperlink ref="H697" r:id="rId115" display="http://aoprals.state.gov/web920/footnote.asp?Footnote=2" xr:uid="{00000000-0004-0000-0A00-000072000000}"/>
    <hyperlink ref="H698" r:id="rId116" display="http://aoprals.state.gov/web920/footnote.asp?Footnote=2" xr:uid="{00000000-0004-0000-0A00-000073000000}"/>
    <hyperlink ref="H699" r:id="rId117" display="http://aoprals.state.gov/web920/footnote.asp?Footnote=2" xr:uid="{00000000-0004-0000-0A00-000074000000}"/>
    <hyperlink ref="H700" r:id="rId118" display="http://aoprals.state.gov/web920/footnote.asp?Footnote=2" xr:uid="{00000000-0004-0000-0A00-000075000000}"/>
    <hyperlink ref="H701" r:id="rId119" display="http://aoprals.state.gov/web920/footnote.asp?Footnote=2" xr:uid="{00000000-0004-0000-0A00-000076000000}"/>
    <hyperlink ref="H702" r:id="rId120" display="http://aoprals.state.gov/web920/footnote.asp?Footnote=2" xr:uid="{00000000-0004-0000-0A00-000077000000}"/>
    <hyperlink ref="H703" r:id="rId121" display="http://aoprals.state.gov/web920/footnote.asp?Footnote=2" xr:uid="{00000000-0004-0000-0A00-000078000000}"/>
    <hyperlink ref="H704" r:id="rId122" display="http://aoprals.state.gov/web920/footnote.asp?Footnote=2" xr:uid="{00000000-0004-0000-0A00-000079000000}"/>
    <hyperlink ref="H705" r:id="rId123" display="http://aoprals.state.gov/web920/footnote.asp?Footnote=2" xr:uid="{00000000-0004-0000-0A00-00007A000000}"/>
    <hyperlink ref="H706" r:id="rId124" display="http://aoprals.state.gov/web920/footnote.asp?Footnote=2" xr:uid="{00000000-0004-0000-0A00-00007B000000}"/>
    <hyperlink ref="H707" r:id="rId125" display="http://aoprals.state.gov/web920/footnote.asp?Footnote=2" xr:uid="{00000000-0004-0000-0A00-00007C000000}"/>
    <hyperlink ref="H708" r:id="rId126" display="http://aoprals.state.gov/web920/footnote.asp?Footnote=2" xr:uid="{00000000-0004-0000-0A00-00007D000000}"/>
    <hyperlink ref="H709" r:id="rId127" display="http://aoprals.state.gov/web920/footnote.asp?Footnote=2" xr:uid="{00000000-0004-0000-0A00-00007E000000}"/>
    <hyperlink ref="H717" r:id="rId128" display="http://aoprals.state.gov/web920/footnote.asp?Footnote=22" xr:uid="{00000000-0004-0000-0A00-00007F000000}"/>
    <hyperlink ref="H751" r:id="rId129" display="http://aoprals.state.gov/web920/footnote.asp?Footnote=7" xr:uid="{00000000-0004-0000-0A00-000080000000}"/>
    <hyperlink ref="H752" r:id="rId130" display="http://aoprals.state.gov/web920/footnote.asp?Footnote=7" xr:uid="{00000000-0004-0000-0A00-000081000000}"/>
    <hyperlink ref="H789" r:id="rId131" display="http://aoprals.state.gov/web920/footnote.asp?Footnote=2" xr:uid="{00000000-0004-0000-0A00-000082000000}"/>
    <hyperlink ref="H790" r:id="rId132" display="http://aoprals.state.gov/web920/footnote.asp?Footnote=2" xr:uid="{00000000-0004-0000-0A00-000083000000}"/>
    <hyperlink ref="H791" r:id="rId133" display="http://aoprals.state.gov/web920/footnote.asp?Footnote=2" xr:uid="{00000000-0004-0000-0A00-000084000000}"/>
    <hyperlink ref="H792" r:id="rId134" display="http://aoprals.state.gov/web920/footnote.asp?Footnote=2" xr:uid="{00000000-0004-0000-0A00-000085000000}"/>
    <hyperlink ref="H793" r:id="rId135" display="http://aoprals.state.gov/web920/footnote.asp?Footnote=2" xr:uid="{00000000-0004-0000-0A00-000086000000}"/>
    <hyperlink ref="H795" r:id="rId136" display="http://aoprals.state.gov/web920/footnote.asp?Footnote=2" xr:uid="{00000000-0004-0000-0A00-000087000000}"/>
    <hyperlink ref="H796" r:id="rId137" display="http://aoprals.state.gov/web920/footnote.asp?Footnote=2,41" xr:uid="{00000000-0004-0000-0A00-000088000000}"/>
    <hyperlink ref="H797" r:id="rId138" display="http://aoprals.state.gov/web920/footnote.asp?Footnote=2" xr:uid="{00000000-0004-0000-0A00-000089000000}"/>
    <hyperlink ref="H798" r:id="rId139" display="http://aoprals.state.gov/web920/footnote.asp?Footnote=2" xr:uid="{00000000-0004-0000-0A00-00008A000000}"/>
    <hyperlink ref="H799" r:id="rId140" display="http://aoprals.state.gov/web920/footnote.asp?Footnote=2" xr:uid="{00000000-0004-0000-0A00-00008B000000}"/>
    <hyperlink ref="H800" r:id="rId141" display="http://aoprals.state.gov/web920/footnote.asp?Footnote=2" xr:uid="{00000000-0004-0000-0A00-00008C000000}"/>
    <hyperlink ref="H801" r:id="rId142" display="http://aoprals.state.gov/web920/footnote.asp?Footnote=2" xr:uid="{00000000-0004-0000-0A00-00008D000000}"/>
    <hyperlink ref="H820" r:id="rId143" display="http://aoprals.state.gov/web920/footnote.asp?Footnote=34" xr:uid="{00000000-0004-0000-0A00-00008E000000}"/>
    <hyperlink ref="H822" r:id="rId144" display="http://aoprals.state.gov/web920/footnote.asp?Footnote=31" xr:uid="{00000000-0004-0000-0A00-00008F000000}"/>
    <hyperlink ref="H826" r:id="rId145" display="http://aoprals.state.gov/web920/footnote.asp?Footnote=29" xr:uid="{00000000-0004-0000-0A00-000090000000}"/>
    <hyperlink ref="H843" r:id="rId146" display="http://aoprals.state.gov/web920/footnote.asp?Footnote=2" xr:uid="{00000000-0004-0000-0A00-000091000000}"/>
    <hyperlink ref="H844" r:id="rId147" display="http://aoprals.state.gov/web920/footnote.asp?Footnote=2" xr:uid="{00000000-0004-0000-0A00-000092000000}"/>
    <hyperlink ref="H851" r:id="rId148" display="http://aoprals.state.gov/web920/footnote.asp?Footnote=33" xr:uid="{00000000-0004-0000-0A00-000093000000}"/>
    <hyperlink ref="H871" r:id="rId149" display="http://aoprals.state.gov/web920/footnote.asp?Footnote=2,11" xr:uid="{00000000-0004-0000-0A00-000094000000}"/>
    <hyperlink ref="H872" r:id="rId150" display="http://aoprals.state.gov/web920/footnote.asp?Footnote=2" xr:uid="{00000000-0004-0000-0A00-000095000000}"/>
    <hyperlink ref="H873" r:id="rId151" display="http://aoprals.state.gov/web920/footnote.asp?Footnote=2" xr:uid="{00000000-0004-0000-0A00-000096000000}"/>
    <hyperlink ref="H874" r:id="rId152" display="http://aoprals.state.gov/web920/footnote.asp?Footnote=2" xr:uid="{00000000-0004-0000-0A00-000097000000}"/>
    <hyperlink ref="H875" r:id="rId153" display="http://aoprals.state.gov/web920/footnote.asp?Footnote=2" xr:uid="{00000000-0004-0000-0A00-000098000000}"/>
    <hyperlink ref="H876" r:id="rId154" display="http://aoprals.state.gov/web920/footnote.asp?Footnote=2" xr:uid="{00000000-0004-0000-0A00-000099000000}"/>
    <hyperlink ref="H877" r:id="rId155" display="http://aoprals.state.gov/web920/footnote.asp?Footnote=2" xr:uid="{00000000-0004-0000-0A00-00009A000000}"/>
    <hyperlink ref="H878" r:id="rId156" display="http://aoprals.state.gov/web920/footnote.asp?Footnote=2" xr:uid="{00000000-0004-0000-0A00-00009B000000}"/>
    <hyperlink ref="H879" r:id="rId157" display="http://aoprals.state.gov/web920/footnote.asp?Footnote=2" xr:uid="{00000000-0004-0000-0A00-00009C000000}"/>
    <hyperlink ref="H997" r:id="rId158" display="http://aoprals.state.gov/web920/footnote.asp?Footnote=2" xr:uid="{00000000-0004-0000-0A00-00009D000000}"/>
    <hyperlink ref="H998" r:id="rId159" display="http://aoprals.state.gov/web920/footnote.asp?Footnote=2" xr:uid="{00000000-0004-0000-0A00-00009E000000}"/>
    <hyperlink ref="H999" r:id="rId160" display="http://aoprals.state.gov/web920/footnote.asp?Footnote=2" xr:uid="{00000000-0004-0000-0A00-00009F000000}"/>
    <hyperlink ref="H1000" r:id="rId161" display="http://aoprals.state.gov/web920/footnote.asp?Footnote=2" xr:uid="{00000000-0004-0000-0A00-0000A0000000}"/>
    <hyperlink ref="H1001" r:id="rId162" display="http://aoprals.state.gov/web920/footnote.asp?Footnote=2" xr:uid="{00000000-0004-0000-0A00-0000A1000000}"/>
    <hyperlink ref="H1002" r:id="rId163" display="http://aoprals.state.gov/web920/footnote.asp?Footnote=2" xr:uid="{00000000-0004-0000-0A00-0000A2000000}"/>
    <hyperlink ref="H1003" r:id="rId164" display="http://aoprals.state.gov/web920/footnote.asp?Footnote=2" xr:uid="{00000000-0004-0000-0A00-0000A3000000}"/>
    <hyperlink ref="H1004" r:id="rId165" display="http://aoprals.state.gov/web920/footnote.asp?Footnote=2" xr:uid="{00000000-0004-0000-0A00-0000A4000000}"/>
    <hyperlink ref="H1005" r:id="rId166" display="http://aoprals.state.gov/web920/footnote.asp?Footnote=2" xr:uid="{00000000-0004-0000-0A00-0000A5000000}"/>
    <hyperlink ref="H1006" r:id="rId167" display="http://aoprals.state.gov/web920/footnote.asp?Footnote=2" xr:uid="{00000000-0004-0000-0A00-0000A6000000}"/>
    <hyperlink ref="H1007" r:id="rId168" display="http://aoprals.state.gov/web920/footnote.asp?Footnote=2" xr:uid="{00000000-0004-0000-0A00-0000A7000000}"/>
    <hyperlink ref="H1015" r:id="rId169" display="http://aoprals.state.gov/web920/footnote.asp?Footnote=32" xr:uid="{00000000-0004-0000-0A00-0000A8000000}"/>
    <hyperlink ref="H1045" r:id="rId170" display="http://aoprals.state.gov/web920/footnote.asp?Footnote=13" xr:uid="{00000000-0004-0000-0A00-0000A9000000}"/>
    <hyperlink ref="H1053" r:id="rId171" display="http://aoprals.state.gov/web920/footnote.asp?Footnote=13" xr:uid="{00000000-0004-0000-0A00-0000AA000000}"/>
    <hyperlink ref="H1055" r:id="rId172" display="http://aoprals.state.gov/web920/footnote.asp?Footnote=14" xr:uid="{00000000-0004-0000-0A00-0000AB000000}"/>
    <hyperlink ref="H1057" r:id="rId173" display="http://aoprals.state.gov/web920/footnote.asp?Footnote=18" xr:uid="{00000000-0004-0000-0A00-0000AC000000}"/>
    <hyperlink ref="H1071" r:id="rId174" display="http://aoprals.state.gov/web920/footnote.asp?Footnote=1" xr:uid="{00000000-0004-0000-0A00-0000AD000000}"/>
    <hyperlink ref="H1072" r:id="rId175" display="http://aoprals.state.gov/web920/footnote.asp?Footnote=1" xr:uid="{00000000-0004-0000-0A00-0000AE000000}"/>
    <hyperlink ref="H1073" r:id="rId176" display="http://aoprals.state.gov/web920/footnote.asp?Footnote=1" xr:uid="{00000000-0004-0000-0A00-0000AF000000}"/>
    <hyperlink ref="H1074" r:id="rId177" display="http://aoprals.state.gov/web920/footnote.asp?Footnote=1" xr:uid="{00000000-0004-0000-0A00-0000B0000000}"/>
    <hyperlink ref="H1075" r:id="rId178" display="http://aoprals.state.gov/web920/footnote.asp?Footnote=1" xr:uid="{00000000-0004-0000-0A00-0000B1000000}"/>
    <hyperlink ref="H1076" r:id="rId179" display="http://aoprals.state.gov/web920/footnote.asp?Footnote=1" xr:uid="{00000000-0004-0000-0A00-0000B2000000}"/>
    <hyperlink ref="H1077" r:id="rId180" display="http://aoprals.state.gov/web920/footnote.asp?Footnote=1" xr:uid="{00000000-0004-0000-0A00-0000B3000000}"/>
    <hyperlink ref="H1078" r:id="rId181" display="http://aoprals.state.gov/web920/footnote.asp?Footnote=1" xr:uid="{00000000-0004-0000-0A00-0000B4000000}"/>
    <hyperlink ref="H1079" r:id="rId182" display="http://aoprals.state.gov/web920/footnote.asp?Footnote=1" xr:uid="{00000000-0004-0000-0A00-0000B5000000}"/>
    <hyperlink ref="H1080" r:id="rId183" display="http://aoprals.state.gov/web920/footnote.asp?Footnote=1" xr:uid="{00000000-0004-0000-0A00-0000B6000000}"/>
    <hyperlink ref="H1089" r:id="rId184" display="http://aoprals.state.gov/web920/footnote.asp?Footnote=2" xr:uid="{00000000-0004-0000-0A00-0000B7000000}"/>
    <hyperlink ref="H1090" r:id="rId185" display="http://aoprals.state.gov/web920/footnote.asp?Footnote=2" xr:uid="{00000000-0004-0000-0A00-0000B8000000}"/>
    <hyperlink ref="H1091" r:id="rId186" display="http://aoprals.state.gov/web920/footnote.asp?Footnote=2" xr:uid="{00000000-0004-0000-0A00-0000B9000000}"/>
  </hyperlinks>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B25AC0CA6B2564FAA038D6C74024D3F" ma:contentTypeVersion="8" ma:contentTypeDescription="Create a new document." ma:contentTypeScope="" ma:versionID="a434fed34fd31fea356084666410427d">
  <xsd:schema xmlns:xsd="http://www.w3.org/2001/XMLSchema" xmlns:xs="http://www.w3.org/2001/XMLSchema" xmlns:p="http://schemas.microsoft.com/office/2006/metadata/properties" xmlns:ns2="88f6abd1-7c6a-4fd2-a621-92f44260ac25" xmlns:ns3="876372d7-2542-4065-ad3b-22612840f7b4" targetNamespace="http://schemas.microsoft.com/office/2006/metadata/properties" ma:root="true" ma:fieldsID="4d481f8e3db44a1d07d19c99ece87445" ns2:_="" ns3:_="">
    <xsd:import namespace="88f6abd1-7c6a-4fd2-a621-92f44260ac25"/>
    <xsd:import namespace="876372d7-2542-4065-ad3b-22612840f7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f6abd1-7c6a-4fd2-a621-92f44260ac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6372d7-2542-4065-ad3b-22612840f7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FD18755-6E25-411E-AD21-2F72EEA60822}">
  <ds:schemaRefs>
    <ds:schemaRef ds:uri="http://schemas.microsoft.com/sharepoint/v3/contenttype/forms"/>
  </ds:schemaRefs>
</ds:datastoreItem>
</file>

<file path=customXml/itemProps2.xml><?xml version="1.0" encoding="utf-8"?>
<ds:datastoreItem xmlns:ds="http://schemas.openxmlformats.org/officeDocument/2006/customXml" ds:itemID="{226A6155-DC5A-4ADE-B603-C6DCCB2103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f6abd1-7c6a-4fd2-a621-92f44260ac25"/>
    <ds:schemaRef ds:uri="876372d7-2542-4065-ad3b-22612840f7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C33B7B3-1916-4A39-9251-6BE199FACBEB}">
  <ds:schemaRefs>
    <ds:schemaRef ds:uri="http://purl.org/dc/dcmitype/"/>
    <ds:schemaRef ds:uri="http://www.w3.org/XML/1998/namespace"/>
    <ds:schemaRef ds:uri="http://purl.org/dc/elements/1.1/"/>
    <ds:schemaRef ds:uri="http://purl.org/dc/terms/"/>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876372d7-2542-4065-ad3b-22612840f7b4"/>
    <ds:schemaRef ds:uri="88f6abd1-7c6a-4fd2-a621-92f44260ac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Instructions</vt:lpstr>
      <vt:lpstr>2019 Total budget-report</vt:lpstr>
      <vt:lpstr>2019 Activities budget</vt:lpstr>
      <vt:lpstr>2019 Personnel budget-report</vt:lpstr>
      <vt:lpstr>2018 Per Diem Rates</vt:lpstr>
      <vt:lpstr>REF INTERNAL</vt:lpstr>
      <vt:lpstr>Sheet1</vt:lpstr>
      <vt:lpstr>Sheet2</vt:lpstr>
      <vt:lpstr>oornot</vt:lpstr>
      <vt:lpstr>OtherSupplyItem</vt:lpstr>
      <vt:lpstr>plist</vt:lpstr>
      <vt:lpstr>'2018 Per Diem Rates'!Print_Titles</vt:lpstr>
      <vt:lpstr>salaryincrease</vt:lpstr>
      <vt:lpstr>SupplyType</vt:lpstr>
      <vt:lpstr>tPerDiemCodes</vt:lpstr>
      <vt:lpstr>tPerDiemTable</vt:lpstr>
      <vt:lpstr>TravelSupplyType</vt:lpstr>
      <vt:lpstr>UnitName</vt:lpstr>
      <vt:lpstr>yn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Savage</dc:creator>
  <cp:lastModifiedBy>Tony Baker</cp:lastModifiedBy>
  <cp:lastPrinted>2017-03-20T15:16:08Z</cp:lastPrinted>
  <dcterms:created xsi:type="dcterms:W3CDTF">2014-03-11T15:52:57Z</dcterms:created>
  <dcterms:modified xsi:type="dcterms:W3CDTF">2018-10-07T14:19:00Z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0x010100AB25AC0CA6B2564FAA038D6C74024D3F</vt:lpwstr>
  </property>
</Properties>
</file>