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PER/"/>
    </mc:Choice>
  </mc:AlternateContent>
  <xr:revisionPtr revIDLastSave="0" documentId="13_ncr:1_{666720B9-6303-4440-8D1D-CF9F21D1241B}" xr6:coauthVersionLast="47" xr6:coauthVersionMax="47" xr10:uidLastSave="{00000000-0000-0000-0000-000000000000}"/>
  <bookViews>
    <workbookView xWindow="13440" yWindow="500" windowWidth="27240" windowHeight="14800" xr2:uid="{58E57B2D-6091-F84D-8715-3A400BCC5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J13" i="1"/>
  <c r="F26" i="1"/>
  <c r="F25" i="1"/>
  <c r="F24" i="1"/>
  <c r="F23" i="1"/>
  <c r="F16" i="1" l="1"/>
  <c r="F36" i="1"/>
  <c r="F35" i="1"/>
  <c r="D22" i="1"/>
  <c r="F22" i="1" s="1"/>
  <c r="B22" i="1"/>
  <c r="D15" i="1"/>
  <c r="L12" i="1" s="1"/>
  <c r="F12" i="1"/>
  <c r="F14" i="1"/>
  <c r="F13" i="1"/>
  <c r="F33" i="1"/>
  <c r="F32" i="1"/>
  <c r="K19" i="1"/>
  <c r="M19" i="1"/>
  <c r="K20" i="1"/>
  <c r="L20" i="1"/>
  <c r="M20" i="1"/>
  <c r="L21" i="1"/>
  <c r="M21" i="1"/>
  <c r="J21" i="1"/>
  <c r="J14" i="1"/>
  <c r="J20" i="1"/>
  <c r="J19" i="1"/>
  <c r="J12" i="1"/>
  <c r="K12" i="1"/>
  <c r="M12" i="1"/>
  <c r="K13" i="1"/>
  <c r="L13" i="1"/>
  <c r="M13" i="1"/>
  <c r="M14" i="1"/>
  <c r="L14" i="1"/>
  <c r="K14" i="1"/>
  <c r="F15" i="1" l="1"/>
  <c r="N12" i="1" s="1"/>
  <c r="L19" i="1"/>
  <c r="N20" i="1"/>
  <c r="F34" i="1"/>
  <c r="N21" i="1" s="1"/>
  <c r="K21" i="1"/>
  <c r="N19" i="1" l="1"/>
  <c r="N14" i="1"/>
</calcChain>
</file>

<file path=xl/sharedStrings.xml><?xml version="1.0" encoding="utf-8"?>
<sst xmlns="http://schemas.openxmlformats.org/spreadsheetml/2006/main" count="50" uniqueCount="22">
  <si>
    <t>Conditions: mated females collected 1-2d after eclosion, harbored in groups of ~10 females + 7-10 males, tested at age 6-9d</t>
  </si>
  <si>
    <t>Mounting: flies glued w/ myristic acid (legs glued) under ice anesthesia; 30 min-1 hr recovery</t>
  </si>
  <si>
    <t>~1 sec proboscis stimulation</t>
  </si>
  <si>
    <t>Gal4 / +</t>
  </si>
  <si>
    <t>h20</t>
  </si>
  <si>
    <t>100 mM suc</t>
  </si>
  <si>
    <t>100mM suc + LIGHT</t>
  </si>
  <si>
    <t>100mM suc</t>
  </si>
  <si>
    <t>Percent PER</t>
  </si>
  <si>
    <t># flies</t>
  </si>
  <si>
    <t>UAS/+</t>
  </si>
  <si>
    <t>Hannah's experiments (2020-2021)</t>
  </si>
  <si>
    <t>Gal4/UAS</t>
  </si>
  <si>
    <t>Averages</t>
  </si>
  <si>
    <t>H2O</t>
  </si>
  <si>
    <t>suc</t>
  </si>
  <si>
    <t>suc + light</t>
  </si>
  <si>
    <t>suc (rep)</t>
  </si>
  <si>
    <t>Err</t>
  </si>
  <si>
    <t>suppression</t>
  </si>
  <si>
    <t>Gr59c Activation: turn on light during sucrose presentation</t>
  </si>
  <si>
    <t>(including the 5 UAS/+ tests done in closest chronological proximity to experimental 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</si>
</sst>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14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Sheet1!$J$19:$M$19</c:f>
                <c:numCache>
                  <c:formatCode>General</c:formatCode>
                  <c:ptCount val="4"/>
                  <c:pt idx="0">
                    <c:v>2.5915341754868003E-2</c:v>
                  </c:pt>
                  <c:pt idx="1">
                    <c:v>0</c:v>
                  </c:pt>
                  <c:pt idx="2">
                    <c:v>2.7216552697590879E-2</c:v>
                  </c:pt>
                  <c:pt idx="3">
                    <c:v>0</c:v>
                  </c:pt>
                </c:numCache>
              </c:numRef>
            </c:plus>
            <c:minus>
              <c:numRef>
                <c:f>Sheet1!$J$19:$M$19</c:f>
                <c:numCache>
                  <c:formatCode>General</c:formatCode>
                  <c:ptCount val="4"/>
                  <c:pt idx="0">
                    <c:v>2.5915341754868003E-2</c:v>
                  </c:pt>
                  <c:pt idx="1">
                    <c:v>0</c:v>
                  </c:pt>
                  <c:pt idx="2">
                    <c:v>2.7216552697590879E-2</c:v>
                  </c:pt>
                  <c:pt idx="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Sheet1!$J$12:$M$12</c:f>
              <c:numCache>
                <c:formatCode>0.00</c:formatCode>
                <c:ptCount val="4"/>
                <c:pt idx="0">
                  <c:v>4.2222222222222223E-2</c:v>
                </c:pt>
                <c:pt idx="1">
                  <c:v>1</c:v>
                </c:pt>
                <c:pt idx="2">
                  <c:v>0.95555555555555549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C-A74A-A343-E8A3241BE93A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Sheet1!$J$20:$M$20</c:f>
                <c:numCache>
                  <c:formatCode>General</c:formatCode>
                  <c:ptCount val="4"/>
                  <c:pt idx="0">
                    <c:v>4.1836690141254115E-2</c:v>
                  </c:pt>
                  <c:pt idx="1">
                    <c:v>1.9999999999999997E-2</c:v>
                  </c:pt>
                  <c:pt idx="2">
                    <c:v>4.1533119314590368E-2</c:v>
                  </c:pt>
                  <c:pt idx="3">
                    <c:v>2.5482988758177148E-2</c:v>
                  </c:pt>
                </c:numCache>
              </c:numRef>
            </c:plus>
            <c:minus>
              <c:numRef>
                <c:f>Sheet1!$J$20:$M$20</c:f>
                <c:numCache>
                  <c:formatCode>General</c:formatCode>
                  <c:ptCount val="4"/>
                  <c:pt idx="0">
                    <c:v>4.1836690141254115E-2</c:v>
                  </c:pt>
                  <c:pt idx="1">
                    <c:v>1.9999999999999997E-2</c:v>
                  </c:pt>
                  <c:pt idx="2">
                    <c:v>4.1533119314590368E-2</c:v>
                  </c:pt>
                  <c:pt idx="3">
                    <c:v>2.5482988758177148E-2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Sheet1!$J$13:$M$13</c:f>
              <c:numCache>
                <c:formatCode>0.00</c:formatCode>
                <c:ptCount val="4"/>
                <c:pt idx="0">
                  <c:v>8.9444444444444438E-2</c:v>
                </c:pt>
                <c:pt idx="1">
                  <c:v>0.98000000000000009</c:v>
                </c:pt>
                <c:pt idx="2">
                  <c:v>0.93499999999999994</c:v>
                </c:pt>
                <c:pt idx="3">
                  <c:v>0.9377777777777776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C-A74A-A343-E8A3241BE93A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Sheet1!$J$21:$M$21</c:f>
                <c:numCache>
                  <c:formatCode>General</c:formatCode>
                  <c:ptCount val="4"/>
                  <c:pt idx="0">
                    <c:v>2.4494897427831779E-2</c:v>
                  </c:pt>
                  <c:pt idx="1">
                    <c:v>1.9999999999999997E-2</c:v>
                  </c:pt>
                  <c:pt idx="2">
                    <c:v>0.11401754250991385</c:v>
                  </c:pt>
                  <c:pt idx="3">
                    <c:v>1.9999999999999997E-2</c:v>
                  </c:pt>
                </c:numCache>
              </c:numRef>
            </c:plus>
            <c:minus>
              <c:numRef>
                <c:f>Sheet1!$J$21:$M$21</c:f>
                <c:numCache>
                  <c:formatCode>General</c:formatCode>
                  <c:ptCount val="4"/>
                  <c:pt idx="0">
                    <c:v>2.4494897427831779E-2</c:v>
                  </c:pt>
                  <c:pt idx="1">
                    <c:v>1.9999999999999997E-2</c:v>
                  </c:pt>
                  <c:pt idx="2">
                    <c:v>0.11401754250991385</c:v>
                  </c:pt>
                  <c:pt idx="3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Sheet1!$J$14:$M$14</c:f>
              <c:numCache>
                <c:formatCode>0.00</c:formatCode>
                <c:ptCount val="4"/>
                <c:pt idx="0">
                  <c:v>0.14000000000000001</c:v>
                </c:pt>
                <c:pt idx="1">
                  <c:v>0.98000000000000009</c:v>
                </c:pt>
                <c:pt idx="2">
                  <c:v>0.5</c:v>
                </c:pt>
                <c:pt idx="3">
                  <c:v>0.98000000000000009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C-A74A-A343-E8A3241B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2.7216552697590879E-2</c:v>
                  </c:pt>
                  <c:pt idx="2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2.7216552697590879E-2</c:v>
                  </c:pt>
                  <c:pt idx="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Sheet1!$K$12:$M$12</c:f>
              <c:numCache>
                <c:formatCode>0.00</c:formatCode>
                <c:ptCount val="3"/>
                <c:pt idx="0">
                  <c:v>1</c:v>
                </c:pt>
                <c:pt idx="1">
                  <c:v>0.95555555555555549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F443-B1B7-B0AA309770BE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4.1533119314590368E-2</c:v>
                  </c:pt>
                  <c:pt idx="2">
                    <c:v>2.5482988758177148E-2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4.1533119314590368E-2</c:v>
                  </c:pt>
                  <c:pt idx="2">
                    <c:v>2.5482988758177148E-2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Sheet1!$K$13:$M$13</c:f>
              <c:numCache>
                <c:formatCode>0.00</c:formatCode>
                <c:ptCount val="3"/>
                <c:pt idx="0">
                  <c:v>0.98000000000000009</c:v>
                </c:pt>
                <c:pt idx="1">
                  <c:v>0.93499999999999994</c:v>
                </c:pt>
                <c:pt idx="2">
                  <c:v>0.9377777777777776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3-F443-B1B7-B0AA309770BE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0.11401754250991385</c:v>
                  </c:pt>
                  <c:pt idx="2">
                    <c:v>1.9999999999999997E-2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0.11401754250991385</c:v>
                  </c:pt>
                  <c:pt idx="2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Sheet1!$K$14:$M$14</c:f>
              <c:numCache>
                <c:formatCode>0.00</c:formatCode>
                <c:ptCount val="3"/>
                <c:pt idx="0">
                  <c:v>0.98000000000000009</c:v>
                </c:pt>
                <c:pt idx="1">
                  <c:v>0.5</c:v>
                </c:pt>
                <c:pt idx="2">
                  <c:v>0.98000000000000009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3-F443-B1B7-B0AA30977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2.7216552697590879E-2</c:v>
                  </c:pt>
                  <c:pt idx="2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2.7216552697590879E-2</c:v>
                  </c:pt>
                  <c:pt idx="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Sheet1!$K$12:$L$12</c:f>
              <c:numCache>
                <c:formatCode>0.00</c:formatCode>
                <c:ptCount val="2"/>
                <c:pt idx="0">
                  <c:v>1</c:v>
                </c:pt>
                <c:pt idx="1">
                  <c:v>0.95555555555555549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E-E442-B936-29528686EBD1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4.1533119314590368E-2</c:v>
                  </c:pt>
                  <c:pt idx="2">
                    <c:v>2.5482988758177148E-2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4.1533119314590368E-2</c:v>
                  </c:pt>
                  <c:pt idx="2">
                    <c:v>2.5482988758177148E-2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Sheet1!$K$13:$L$13</c:f>
              <c:numCache>
                <c:formatCode>0.00</c:formatCode>
                <c:ptCount val="2"/>
                <c:pt idx="0">
                  <c:v>0.98000000000000009</c:v>
                </c:pt>
                <c:pt idx="1">
                  <c:v>0.93499999999999994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E-E442-B936-29528686EBD1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0.11401754250991385</c:v>
                  </c:pt>
                  <c:pt idx="2">
                    <c:v>1.9999999999999997E-2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0.11401754250991385</c:v>
                  </c:pt>
                  <c:pt idx="2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Sheet1!$K$14:$L$14</c:f>
              <c:numCache>
                <c:formatCode>0.00</c:formatCode>
                <c:ptCount val="2"/>
                <c:pt idx="0">
                  <c:v>0.98000000000000009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E-E442-B936-29528686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2.7216552697590879E-2</c:v>
                  </c:pt>
                  <c:pt idx="2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2.7216552697590879E-2</c:v>
                  </c:pt>
                  <c:pt idx="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Sheet1!$N$12</c:f>
              <c:numCache>
                <c:formatCode>0.00</c:formatCode>
                <c:ptCount val="1"/>
                <c:pt idx="0">
                  <c:v>4.4444444444444467E-2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D-254D-BABC-4353C1D7788C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4.1533119314590368E-2</c:v>
                  </c:pt>
                  <c:pt idx="2">
                    <c:v>2.5482988758177148E-2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4.1533119314590368E-2</c:v>
                  </c:pt>
                  <c:pt idx="2">
                    <c:v>2.5482988758177148E-2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Sheet1!$N$13</c:f>
              <c:numCache>
                <c:formatCode>0.00</c:formatCode>
                <c:ptCount val="1"/>
                <c:pt idx="0">
                  <c:v>4.7222222222222207E-2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D-254D-BABC-4353C1D7788C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0.11401754250991385</c:v>
                  </c:pt>
                  <c:pt idx="2">
                    <c:v>1.9999999999999997E-2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0.11401754250991385</c:v>
                  </c:pt>
                  <c:pt idx="2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Sheet1!$N$14</c:f>
              <c:numCache>
                <c:formatCode>0.00</c:formatCode>
                <c:ptCount val="1"/>
                <c:pt idx="0">
                  <c:v>0.49555555555555558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D-254D-BABC-4353C1D7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-0.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22</xdr:row>
      <xdr:rowOff>12700</xdr:rowOff>
    </xdr:from>
    <xdr:to>
      <xdr:col>10</xdr:col>
      <xdr:colOff>311150</xdr:colOff>
      <xdr:row>30</xdr:row>
      <xdr:rowOff>26491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C03D1-3F3B-364B-A745-C2612EF5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392730</xdr:colOff>
      <xdr:row>22</xdr:row>
      <xdr:rowOff>10201</xdr:rowOff>
    </xdr:from>
    <xdr:to>
      <xdr:col>12</xdr:col>
      <xdr:colOff>570530</xdr:colOff>
      <xdr:row>30</xdr:row>
      <xdr:rowOff>23992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88E40-E233-C54B-84C3-B904699E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627530</xdr:colOff>
      <xdr:row>22</xdr:row>
      <xdr:rowOff>7470</xdr:rowOff>
    </xdr:from>
    <xdr:to>
      <xdr:col>14</xdr:col>
      <xdr:colOff>805329</xdr:colOff>
      <xdr:row>30</xdr:row>
      <xdr:rowOff>21261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1C9EA-525B-9546-9B7C-4D599E39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22</xdr:row>
      <xdr:rowOff>0</xdr:rowOff>
    </xdr:from>
    <xdr:to>
      <xdr:col>17</xdr:col>
      <xdr:colOff>190499</xdr:colOff>
      <xdr:row>30</xdr:row>
      <xdr:rowOff>13791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9D50CD-324B-C342-BE5B-2B23F456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D187-C905-2A4C-88DB-C88AAF573EB0}">
  <dimension ref="A1:N36"/>
  <sheetViews>
    <sheetView tabSelected="1" topLeftCell="I7" workbookViewId="0">
      <selection activeCell="D32" sqref="D32:D36"/>
    </sheetView>
  </sheetViews>
  <sheetFormatPr baseColWidth="10" defaultRowHeight="16" x14ac:dyDescent="0.2"/>
  <cols>
    <col min="1" max="1" width="8.6640625" customWidth="1"/>
    <col min="2" max="5" width="12.6640625" customWidth="1"/>
    <col min="6" max="6" width="14.1640625" customWidth="1"/>
  </cols>
  <sheetData>
    <row r="1" spans="1:14" x14ac:dyDescent="0.2">
      <c r="A1" s="1" t="s">
        <v>20</v>
      </c>
    </row>
    <row r="3" spans="1:14" x14ac:dyDescent="0.2">
      <c r="A3" s="1" t="s">
        <v>11</v>
      </c>
    </row>
    <row r="4" spans="1:14" x14ac:dyDescent="0.2">
      <c r="A4" s="2" t="s">
        <v>0</v>
      </c>
    </row>
    <row r="5" spans="1:14" x14ac:dyDescent="0.2">
      <c r="A5" s="2" t="s">
        <v>1</v>
      </c>
    </row>
    <row r="6" spans="1:14" x14ac:dyDescent="0.2">
      <c r="A6" s="2" t="s">
        <v>2</v>
      </c>
    </row>
    <row r="8" spans="1:14" x14ac:dyDescent="0.2">
      <c r="A8" s="2" t="s">
        <v>8</v>
      </c>
      <c r="I8" s="1" t="s">
        <v>13</v>
      </c>
    </row>
    <row r="10" spans="1:14" x14ac:dyDescent="0.2">
      <c r="A10" s="1" t="s">
        <v>3</v>
      </c>
      <c r="J10" s="4" t="s">
        <v>14</v>
      </c>
      <c r="K10" s="4" t="s">
        <v>7</v>
      </c>
      <c r="L10" s="4" t="s">
        <v>6</v>
      </c>
      <c r="M10" s="4" t="s">
        <v>7</v>
      </c>
    </row>
    <row r="11" spans="1:14" x14ac:dyDescent="0.2">
      <c r="B11" s="4" t="s">
        <v>4</v>
      </c>
      <c r="C11" s="4" t="s">
        <v>5</v>
      </c>
      <c r="D11" s="4" t="s">
        <v>6</v>
      </c>
      <c r="E11" s="4" t="s">
        <v>7</v>
      </c>
      <c r="F11" s="4" t="s">
        <v>19</v>
      </c>
      <c r="G11" s="4" t="s">
        <v>9</v>
      </c>
      <c r="J11" s="4" t="s">
        <v>14</v>
      </c>
      <c r="K11" s="4" t="s">
        <v>15</v>
      </c>
      <c r="L11" s="4" t="s">
        <v>16</v>
      </c>
      <c r="M11" s="4" t="s">
        <v>17</v>
      </c>
      <c r="N11" s="4" t="s">
        <v>19</v>
      </c>
    </row>
    <row r="12" spans="1:14" x14ac:dyDescent="0.2">
      <c r="A12" s="5">
        <v>44153</v>
      </c>
      <c r="B12">
        <v>0</v>
      </c>
      <c r="C12">
        <v>1</v>
      </c>
      <c r="D12">
        <v>1</v>
      </c>
      <c r="E12">
        <v>1</v>
      </c>
      <c r="F12">
        <f>1-(D12/C12)</f>
        <v>0</v>
      </c>
      <c r="G12">
        <v>8</v>
      </c>
      <c r="I12" s="8" t="s">
        <v>3</v>
      </c>
      <c r="J12" s="7">
        <f>AVERAGE(B12:B18)</f>
        <v>4.2222222222222223E-2</v>
      </c>
      <c r="K12" s="7">
        <f t="shared" ref="K12:N12" si="0">AVERAGE(C12:C18)</f>
        <v>1</v>
      </c>
      <c r="L12" s="7">
        <f t="shared" si="0"/>
        <v>0.95555555555555549</v>
      </c>
      <c r="M12" s="7">
        <f t="shared" si="0"/>
        <v>1</v>
      </c>
      <c r="N12" s="7">
        <f t="shared" si="0"/>
        <v>4.4444444444444467E-2</v>
      </c>
    </row>
    <row r="13" spans="1:14" x14ac:dyDescent="0.2">
      <c r="A13" s="3">
        <v>44251</v>
      </c>
      <c r="B13">
        <v>0.1</v>
      </c>
      <c r="C13">
        <v>1</v>
      </c>
      <c r="D13">
        <v>1</v>
      </c>
      <c r="E13">
        <v>1</v>
      </c>
      <c r="F13">
        <f>1-(D13/C13)</f>
        <v>0</v>
      </c>
      <c r="G13">
        <v>10</v>
      </c>
      <c r="I13" s="8" t="s">
        <v>10</v>
      </c>
      <c r="J13" s="7">
        <f>AVERAGE(B22:B28)</f>
        <v>8.9444444444444438E-2</v>
      </c>
      <c r="K13" s="7">
        <f t="shared" ref="K13:M13" si="1">AVERAGE(C22:C28)</f>
        <v>0.98000000000000009</v>
      </c>
      <c r="L13" s="7">
        <f t="shared" si="1"/>
        <v>0.93499999999999994</v>
      </c>
      <c r="M13" s="7">
        <f t="shared" si="1"/>
        <v>0.9377777777777776</v>
      </c>
      <c r="N13" s="7">
        <f>AVERAGE(F22:F28)</f>
        <v>4.7222222222222207E-2</v>
      </c>
    </row>
    <row r="14" spans="1:14" x14ac:dyDescent="0.2">
      <c r="A14" s="3">
        <v>44265</v>
      </c>
      <c r="B14">
        <v>0</v>
      </c>
      <c r="C14">
        <v>1</v>
      </c>
      <c r="D14">
        <v>1</v>
      </c>
      <c r="E14">
        <v>1</v>
      </c>
      <c r="F14">
        <f>1-(D14/C14)</f>
        <v>0</v>
      </c>
      <c r="G14">
        <v>10</v>
      </c>
      <c r="I14" s="8" t="s">
        <v>12</v>
      </c>
      <c r="J14" s="7">
        <f>AVERAGE(B32:B38)</f>
        <v>0.14000000000000001</v>
      </c>
      <c r="K14" s="7">
        <f t="shared" ref="K14:N14" si="2">AVERAGE(C32:C38)</f>
        <v>0.98000000000000009</v>
      </c>
      <c r="L14" s="7">
        <f t="shared" si="2"/>
        <v>0.5</v>
      </c>
      <c r="M14" s="7">
        <f t="shared" si="2"/>
        <v>0.98000000000000009</v>
      </c>
      <c r="N14" s="7">
        <f t="shared" si="2"/>
        <v>0.49555555555555558</v>
      </c>
    </row>
    <row r="15" spans="1:14" x14ac:dyDescent="0.2">
      <c r="A15" s="3">
        <v>44271</v>
      </c>
      <c r="B15">
        <v>0</v>
      </c>
      <c r="C15">
        <v>1</v>
      </c>
      <c r="D15">
        <f>8/9</f>
        <v>0.88888888888888884</v>
      </c>
      <c r="E15">
        <v>1</v>
      </c>
      <c r="F15">
        <f>1-(D15/C15)</f>
        <v>0.11111111111111116</v>
      </c>
      <c r="G15">
        <v>9</v>
      </c>
    </row>
    <row r="16" spans="1:14" x14ac:dyDescent="0.2">
      <c r="A16" s="3">
        <v>44344</v>
      </c>
      <c r="B16" s="9">
        <v>0.1111111111111111</v>
      </c>
      <c r="C16" s="9">
        <v>1</v>
      </c>
      <c r="D16" s="9">
        <v>0.88888888888888884</v>
      </c>
      <c r="E16" s="9">
        <v>1</v>
      </c>
      <c r="F16">
        <f>1-(D16/C16)</f>
        <v>0.11111111111111116</v>
      </c>
      <c r="G16">
        <v>10</v>
      </c>
    </row>
    <row r="17" spans="1:14" x14ac:dyDescent="0.2">
      <c r="I17" s="1" t="s">
        <v>18</v>
      </c>
    </row>
    <row r="18" spans="1:14" x14ac:dyDescent="0.2">
      <c r="J18" s="4" t="s">
        <v>14</v>
      </c>
      <c r="K18" s="4" t="s">
        <v>15</v>
      </c>
      <c r="L18" s="4" t="s">
        <v>16</v>
      </c>
      <c r="M18" s="4" t="s">
        <v>17</v>
      </c>
      <c r="N18" s="4" t="s">
        <v>19</v>
      </c>
    </row>
    <row r="19" spans="1:14" x14ac:dyDescent="0.2">
      <c r="I19" s="8" t="s">
        <v>3</v>
      </c>
      <c r="J19" s="7">
        <f>STDEV(B12:B18)/SQRT(COUNT(B12:B18))</f>
        <v>2.5915341754868003E-2</v>
      </c>
      <c r="K19" s="7">
        <f t="shared" ref="K19:N19" si="3">STDEV(C12:C18)/SQRT(COUNT(C12:C18))</f>
        <v>0</v>
      </c>
      <c r="L19" s="7">
        <f t="shared" si="3"/>
        <v>2.7216552697590879E-2</v>
      </c>
      <c r="M19" s="7">
        <f t="shared" si="3"/>
        <v>0</v>
      </c>
      <c r="N19" s="7">
        <f t="shared" si="3"/>
        <v>2.7216552697590879E-2</v>
      </c>
    </row>
    <row r="20" spans="1:14" x14ac:dyDescent="0.2">
      <c r="A20" s="1" t="s">
        <v>10</v>
      </c>
      <c r="B20" t="s">
        <v>21</v>
      </c>
      <c r="I20" s="8" t="s">
        <v>10</v>
      </c>
      <c r="J20" s="7">
        <f>STDEV(B22:B28)/SQRT(COUNT(B22:B28))</f>
        <v>4.1836690141254115E-2</v>
      </c>
      <c r="K20" s="7">
        <f t="shared" ref="K20:N20" si="4">STDEV(C22:C28)/SQRT(COUNT(C22:C28))</f>
        <v>1.9999999999999997E-2</v>
      </c>
      <c r="L20" s="7">
        <f t="shared" si="4"/>
        <v>4.1533119314590368E-2</v>
      </c>
      <c r="M20" s="7">
        <f t="shared" si="4"/>
        <v>2.5482988758177148E-2</v>
      </c>
      <c r="N20" s="7">
        <f t="shared" si="4"/>
        <v>2.9000851413640408E-2</v>
      </c>
    </row>
    <row r="21" spans="1:14" x14ac:dyDescent="0.2">
      <c r="B21" s="4" t="s">
        <v>4</v>
      </c>
      <c r="C21" s="4" t="s">
        <v>5</v>
      </c>
      <c r="D21" s="4" t="s">
        <v>6</v>
      </c>
      <c r="E21" s="4" t="s">
        <v>7</v>
      </c>
      <c r="F21" s="4" t="s">
        <v>19</v>
      </c>
      <c r="G21" s="4" t="s">
        <v>9</v>
      </c>
      <c r="I21" s="8" t="s">
        <v>12</v>
      </c>
      <c r="J21" s="7">
        <f>STDEV(B32:B38)/SQRT(COUNT(B32:B38))</f>
        <v>2.4494897427831779E-2</v>
      </c>
      <c r="K21" s="7">
        <f t="shared" ref="K21:N21" si="5">STDEV(C32:C38)/SQRT(COUNT(C32:C38))</f>
        <v>1.9999999999999997E-2</v>
      </c>
      <c r="L21" s="7">
        <f t="shared" si="5"/>
        <v>0.11401754250991385</v>
      </c>
      <c r="M21" s="7">
        <f t="shared" si="5"/>
        <v>1.9999999999999997E-2</v>
      </c>
      <c r="N21" s="7">
        <f t="shared" si="5"/>
        <v>0.11114443944594385</v>
      </c>
    </row>
    <row r="22" spans="1:14" x14ac:dyDescent="0.2">
      <c r="A22" s="5">
        <v>44272</v>
      </c>
      <c r="B22">
        <f>1/8</f>
        <v>0.125</v>
      </c>
      <c r="C22">
        <v>1</v>
      </c>
      <c r="D22">
        <f>7/8</f>
        <v>0.875</v>
      </c>
      <c r="E22">
        <v>1</v>
      </c>
      <c r="F22">
        <f>1-(D22/C22)</f>
        <v>0.125</v>
      </c>
      <c r="G22">
        <v>8</v>
      </c>
    </row>
    <row r="23" spans="1:14" x14ac:dyDescent="0.2">
      <c r="A23" s="3">
        <v>44146</v>
      </c>
      <c r="B23">
        <v>0</v>
      </c>
      <c r="C23">
        <v>1</v>
      </c>
      <c r="D23">
        <v>1</v>
      </c>
      <c r="E23">
        <v>0.9</v>
      </c>
      <c r="F23">
        <f>1-(D23/C23)</f>
        <v>0</v>
      </c>
      <c r="G23">
        <v>10</v>
      </c>
    </row>
    <row r="24" spans="1:14" x14ac:dyDescent="0.2">
      <c r="A24" s="3">
        <v>44237</v>
      </c>
      <c r="B24">
        <v>0.1</v>
      </c>
      <c r="C24">
        <v>1</v>
      </c>
      <c r="D24">
        <v>1</v>
      </c>
      <c r="E24">
        <v>1</v>
      </c>
      <c r="F24">
        <f>1-(D24/C24)</f>
        <v>0</v>
      </c>
      <c r="G24">
        <v>10</v>
      </c>
    </row>
    <row r="25" spans="1:14" x14ac:dyDescent="0.2">
      <c r="A25" s="3">
        <v>44258</v>
      </c>
      <c r="B25">
        <v>0</v>
      </c>
      <c r="C25">
        <v>0.9</v>
      </c>
      <c r="D25">
        <v>0.8</v>
      </c>
      <c r="E25">
        <v>0.9</v>
      </c>
      <c r="F25">
        <f>1-(D25/C25)</f>
        <v>0.11111111111111105</v>
      </c>
      <c r="G25">
        <v>10</v>
      </c>
    </row>
    <row r="26" spans="1:14" x14ac:dyDescent="0.2">
      <c r="A26" s="3">
        <v>44343</v>
      </c>
      <c r="B26" s="9">
        <v>0.22222222222222221</v>
      </c>
      <c r="C26" s="9">
        <v>1</v>
      </c>
      <c r="D26" s="9">
        <v>1</v>
      </c>
      <c r="E26" s="9">
        <v>0.88888888888888884</v>
      </c>
      <c r="F26">
        <f t="shared" ref="F26" si="6">1-(D26/C26)</f>
        <v>0</v>
      </c>
      <c r="G26">
        <v>10</v>
      </c>
    </row>
    <row r="30" spans="1:14" x14ac:dyDescent="0.2">
      <c r="A30" s="1" t="s">
        <v>12</v>
      </c>
    </row>
    <row r="31" spans="1:14" x14ac:dyDescent="0.2">
      <c r="B31" s="4" t="s">
        <v>4</v>
      </c>
      <c r="C31" s="4" t="s">
        <v>5</v>
      </c>
      <c r="D31" s="4" t="s">
        <v>6</v>
      </c>
      <c r="E31" s="4" t="s">
        <v>7</v>
      </c>
      <c r="F31" s="4" t="s">
        <v>19</v>
      </c>
      <c r="G31" s="4" t="s">
        <v>9</v>
      </c>
    </row>
    <row r="32" spans="1:14" x14ac:dyDescent="0.2">
      <c r="A32" s="5">
        <v>44153</v>
      </c>
      <c r="B32">
        <v>0.1</v>
      </c>
      <c r="C32">
        <v>1</v>
      </c>
      <c r="D32">
        <v>0.5</v>
      </c>
      <c r="E32">
        <v>1</v>
      </c>
      <c r="F32">
        <f>1-(D32/C32)</f>
        <v>0.5</v>
      </c>
      <c r="G32">
        <v>10</v>
      </c>
    </row>
    <row r="33" spans="1:7" x14ac:dyDescent="0.2">
      <c r="A33" s="3">
        <v>44251</v>
      </c>
      <c r="B33">
        <v>0.1</v>
      </c>
      <c r="C33">
        <v>1</v>
      </c>
      <c r="D33">
        <v>0.4</v>
      </c>
      <c r="E33">
        <v>1</v>
      </c>
      <c r="F33">
        <f>1-(D33/C33)</f>
        <v>0.6</v>
      </c>
      <c r="G33">
        <v>10</v>
      </c>
    </row>
    <row r="34" spans="1:7" x14ac:dyDescent="0.2">
      <c r="A34" s="3">
        <v>44265</v>
      </c>
      <c r="B34">
        <v>0.2</v>
      </c>
      <c r="C34" s="7">
        <v>1</v>
      </c>
      <c r="D34" s="6">
        <v>0.5</v>
      </c>
      <c r="E34">
        <v>1</v>
      </c>
      <c r="F34">
        <f>1-(D34/C34)</f>
        <v>0.5</v>
      </c>
      <c r="G34">
        <v>10</v>
      </c>
    </row>
    <row r="35" spans="1:7" x14ac:dyDescent="0.2">
      <c r="A35" s="3">
        <v>44271</v>
      </c>
      <c r="B35">
        <v>0.2</v>
      </c>
      <c r="C35">
        <v>0.9</v>
      </c>
      <c r="D35">
        <v>0.2</v>
      </c>
      <c r="E35">
        <v>0.9</v>
      </c>
      <c r="F35">
        <f>1-(D35/C35)</f>
        <v>0.77777777777777779</v>
      </c>
      <c r="G35">
        <v>10</v>
      </c>
    </row>
    <row r="36" spans="1:7" x14ac:dyDescent="0.2">
      <c r="A36" s="3">
        <v>44344</v>
      </c>
      <c r="B36" s="9">
        <v>0.1</v>
      </c>
      <c r="C36" s="9">
        <v>1</v>
      </c>
      <c r="D36" s="9">
        <v>0.9</v>
      </c>
      <c r="E36" s="9">
        <v>1</v>
      </c>
      <c r="F36">
        <f>1-(D36/C36)</f>
        <v>9.9999999999999978E-2</v>
      </c>
      <c r="G3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2021-04-10T21:09:31Z</dcterms:created>
  <dcterms:modified xsi:type="dcterms:W3CDTF">2021-11-28T16:56:37Z</dcterms:modified>
</cp:coreProperties>
</file>