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9846E8F5-EEDF-1347-A7CB-F4CB97613179}" xr6:coauthVersionLast="47" xr6:coauthVersionMax="47" xr10:uidLastSave="{00000000-0000-0000-0000-000000000000}"/>
  <bookViews>
    <workbookView xWindow="960" yWindow="500" windowWidth="27640" windowHeight="15280" xr2:uid="{C52D01CA-4AA4-984E-8208-85FC7B59A93D}"/>
  </bookViews>
  <sheets>
    <sheet name="total bout duration" sheetId="8" r:id="rId1"/>
    <sheet name="bout num" sheetId="4" r:id="rId2"/>
    <sheet name="avg bout duration" sheetId="1" r:id="rId3"/>
    <sheet name="sip num" sheetId="6" r:id="rId4"/>
    <sheet name="sip duration" sheetId="7" r:id="rId5"/>
    <sheet name="feeding burst num" sheetId="5" r:id="rId6"/>
    <sheet name="feeding burst duration" sheetId="9" r:id="rId7"/>
    <sheet name="Sheet2" sheetId="2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4" i="1"/>
  <c r="D12" i="5"/>
  <c r="D12" i="4"/>
  <c r="D11" i="7"/>
  <c r="D11" i="5"/>
  <c r="D11" i="1"/>
  <c r="D10" i="8"/>
  <c r="D10" i="6"/>
  <c r="D10" i="7"/>
  <c r="D10" i="9"/>
  <c r="D10" i="4"/>
  <c r="D6" i="8"/>
  <c r="D6" i="6"/>
  <c r="D6" i="9"/>
  <c r="D6" i="4"/>
  <c r="D6" i="1"/>
  <c r="D5" i="4"/>
  <c r="D4" i="5"/>
  <c r="F12" i="9"/>
  <c r="E12" i="9"/>
  <c r="D12" i="9"/>
  <c r="C12" i="9"/>
  <c r="B12" i="9"/>
  <c r="F11" i="9"/>
  <c r="E11" i="9"/>
  <c r="D11" i="9"/>
  <c r="C11" i="9"/>
  <c r="B11" i="9"/>
  <c r="F10" i="9"/>
  <c r="E10" i="9"/>
  <c r="C10" i="9"/>
  <c r="B10" i="9"/>
  <c r="B5" i="9"/>
  <c r="C5" i="9"/>
  <c r="D5" i="9"/>
  <c r="E5" i="9"/>
  <c r="F5" i="9"/>
  <c r="B6" i="9"/>
  <c r="C6" i="9"/>
  <c r="E6" i="9"/>
  <c r="F6" i="9"/>
  <c r="M4" i="9" s="1"/>
  <c r="F4" i="9"/>
  <c r="E4" i="9"/>
  <c r="D4" i="9"/>
  <c r="C4" i="9"/>
  <c r="B4" i="9"/>
  <c r="L4" i="9"/>
  <c r="F12" i="8"/>
  <c r="E12" i="8"/>
  <c r="D12" i="8"/>
  <c r="C12" i="8"/>
  <c r="B12" i="8"/>
  <c r="F11" i="8"/>
  <c r="E11" i="8"/>
  <c r="D11" i="8"/>
  <c r="C11" i="8"/>
  <c r="B11" i="8"/>
  <c r="F10" i="8"/>
  <c r="E10" i="8"/>
  <c r="C10" i="8"/>
  <c r="B10" i="8"/>
  <c r="B5" i="8"/>
  <c r="C5" i="8"/>
  <c r="D5" i="8"/>
  <c r="E5" i="8"/>
  <c r="F5" i="8"/>
  <c r="B6" i="8"/>
  <c r="C6" i="8"/>
  <c r="E6" i="8"/>
  <c r="L4" i="8" s="1"/>
  <c r="F6" i="8"/>
  <c r="M4" i="8" s="1"/>
  <c r="F4" i="8"/>
  <c r="E4" i="8"/>
  <c r="D4" i="8"/>
  <c r="C4" i="8"/>
  <c r="B4" i="8"/>
  <c r="F12" i="7"/>
  <c r="E12" i="7"/>
  <c r="D12" i="7"/>
  <c r="C12" i="7"/>
  <c r="B12" i="7"/>
  <c r="F11" i="7"/>
  <c r="E11" i="7"/>
  <c r="C11" i="7"/>
  <c r="B11" i="7"/>
  <c r="F10" i="7"/>
  <c r="E10" i="7"/>
  <c r="C10" i="7"/>
  <c r="B10" i="7"/>
  <c r="B5" i="7"/>
  <c r="I4" i="7" s="1"/>
  <c r="J8" i="7" s="1"/>
  <c r="C5" i="7"/>
  <c r="D5" i="7"/>
  <c r="E5" i="7"/>
  <c r="F5" i="7"/>
  <c r="B6" i="7"/>
  <c r="C6" i="7"/>
  <c r="D6" i="7"/>
  <c r="E6" i="7"/>
  <c r="F6" i="7"/>
  <c r="F4" i="7"/>
  <c r="E4" i="7"/>
  <c r="D4" i="7"/>
  <c r="C4" i="7"/>
  <c r="B4" i="7"/>
  <c r="F12" i="6"/>
  <c r="E12" i="6"/>
  <c r="D12" i="6"/>
  <c r="C12" i="6"/>
  <c r="B12" i="6"/>
  <c r="F11" i="6"/>
  <c r="E11" i="6"/>
  <c r="D11" i="6"/>
  <c r="C11" i="6"/>
  <c r="B11" i="6"/>
  <c r="F10" i="6"/>
  <c r="E10" i="6"/>
  <c r="C10" i="6"/>
  <c r="B10" i="6"/>
  <c r="B5" i="6"/>
  <c r="I4" i="6" s="1"/>
  <c r="C5" i="6"/>
  <c r="J4" i="6" s="1"/>
  <c r="D5" i="6"/>
  <c r="E5" i="6"/>
  <c r="F5" i="6"/>
  <c r="B6" i="6"/>
  <c r="C6" i="6"/>
  <c r="E6" i="6"/>
  <c r="F6" i="6"/>
  <c r="F4" i="6"/>
  <c r="E4" i="6"/>
  <c r="D4" i="6"/>
  <c r="C4" i="6"/>
  <c r="B4" i="6"/>
  <c r="F12" i="5"/>
  <c r="E12" i="5"/>
  <c r="C12" i="5"/>
  <c r="B12" i="5"/>
  <c r="F11" i="5"/>
  <c r="E11" i="5"/>
  <c r="C11" i="5"/>
  <c r="B11" i="5"/>
  <c r="F10" i="5"/>
  <c r="E10" i="5"/>
  <c r="D10" i="5"/>
  <c r="C10" i="5"/>
  <c r="B10" i="5"/>
  <c r="B5" i="5"/>
  <c r="I4" i="5" s="1"/>
  <c r="C5" i="5"/>
  <c r="D5" i="5"/>
  <c r="E5" i="5"/>
  <c r="F5" i="5"/>
  <c r="B6" i="5"/>
  <c r="C6" i="5"/>
  <c r="D6" i="5"/>
  <c r="E6" i="5"/>
  <c r="L4" i="5" s="1"/>
  <c r="F6" i="5"/>
  <c r="F4" i="5"/>
  <c r="E4" i="5"/>
  <c r="C4" i="5"/>
  <c r="B4" i="5"/>
  <c r="F12" i="4"/>
  <c r="E12" i="4"/>
  <c r="C12" i="4"/>
  <c r="B12" i="4"/>
  <c r="F11" i="4"/>
  <c r="E11" i="4"/>
  <c r="D11" i="4"/>
  <c r="C11" i="4"/>
  <c r="B11" i="4"/>
  <c r="F10" i="4"/>
  <c r="E10" i="4"/>
  <c r="C10" i="4"/>
  <c r="B10" i="4"/>
  <c r="B5" i="4"/>
  <c r="I4" i="4" s="1"/>
  <c r="C5" i="4"/>
  <c r="E5" i="4"/>
  <c r="F5" i="4"/>
  <c r="B6" i="4"/>
  <c r="C6" i="4"/>
  <c r="E6" i="4"/>
  <c r="F6" i="4"/>
  <c r="M4" i="4" s="1"/>
  <c r="F4" i="4"/>
  <c r="E4" i="4"/>
  <c r="D4" i="4"/>
  <c r="C4" i="4"/>
  <c r="B4" i="4"/>
  <c r="L4" i="4"/>
  <c r="F12" i="1"/>
  <c r="E12" i="1"/>
  <c r="D12" i="1"/>
  <c r="C12" i="1"/>
  <c r="B12" i="1"/>
  <c r="F11" i="1"/>
  <c r="E11" i="1"/>
  <c r="C11" i="1"/>
  <c r="B11" i="1"/>
  <c r="F10" i="1"/>
  <c r="E10" i="1"/>
  <c r="D10" i="1"/>
  <c r="C10" i="1"/>
  <c r="B10" i="1"/>
  <c r="B5" i="1"/>
  <c r="C5" i="1"/>
  <c r="D5" i="1"/>
  <c r="E5" i="1"/>
  <c r="F5" i="1"/>
  <c r="B6" i="1"/>
  <c r="C6" i="1"/>
  <c r="E6" i="1"/>
  <c r="F6" i="1"/>
  <c r="F4" i="1"/>
  <c r="E4" i="1"/>
  <c r="D4" i="1"/>
  <c r="C4" i="1"/>
  <c r="B4" i="1"/>
  <c r="K4" i="8" l="1"/>
  <c r="K4" i="5"/>
  <c r="I8" i="1"/>
  <c r="L8" i="1"/>
  <c r="J8" i="1"/>
  <c r="M4" i="6"/>
  <c r="J8" i="8"/>
  <c r="J4" i="9"/>
  <c r="K4" i="7"/>
  <c r="J4" i="4"/>
  <c r="J4" i="7"/>
  <c r="M4" i="5"/>
  <c r="L4" i="7"/>
  <c r="K4" i="9"/>
  <c r="I4" i="9"/>
  <c r="J8" i="9"/>
  <c r="I8" i="9"/>
  <c r="L8" i="9"/>
  <c r="J4" i="8"/>
  <c r="M4" i="7"/>
  <c r="L8" i="7"/>
  <c r="I8" i="7"/>
  <c r="K4" i="6"/>
  <c r="L4" i="6"/>
  <c r="J8" i="6"/>
  <c r="I8" i="6"/>
  <c r="L8" i="6"/>
  <c r="J4" i="5"/>
  <c r="J8" i="5"/>
  <c r="I8" i="5"/>
  <c r="L8" i="5"/>
  <c r="I8" i="4"/>
  <c r="K4" i="4"/>
  <c r="J8" i="4"/>
  <c r="L8" i="4"/>
  <c r="L8" i="8" l="1"/>
  <c r="I8" i="8"/>
  <c r="J4" i="1"/>
  <c r="K4" i="1"/>
  <c r="M4" i="1"/>
  <c r="L4" i="1"/>
</calcChain>
</file>

<file path=xl/sharedStrings.xml><?xml version="1.0" encoding="utf-8"?>
<sst xmlns="http://schemas.openxmlformats.org/spreadsheetml/2006/main" count="428" uniqueCount="32">
  <si>
    <t>avg</t>
  </si>
  <si>
    <t>Gr33a</t>
  </si>
  <si>
    <t>Gr58c</t>
  </si>
  <si>
    <t>Gr59c</t>
  </si>
  <si>
    <t>Gr22f</t>
  </si>
  <si>
    <t>Gr9a</t>
  </si>
  <si>
    <t>diff from ctrls</t>
  </si>
  <si>
    <t>Gal4 / +</t>
  </si>
  <si>
    <t>UAS/+</t>
  </si>
  <si>
    <t>Gal4/UAS</t>
  </si>
  <si>
    <t>strong</t>
  </si>
  <si>
    <t>moderate (30%)</t>
  </si>
  <si>
    <t>moderate (40%)</t>
  </si>
  <si>
    <t>err</t>
  </si>
  <si>
    <t>avg activity bout duration</t>
  </si>
  <si>
    <t>activity bout interval</t>
  </si>
  <si>
    <t>activity bout num</t>
  </si>
  <si>
    <t>feeding burst duration</t>
  </si>
  <si>
    <t>feeding burst interval</t>
  </si>
  <si>
    <t>feeding burst num</t>
  </si>
  <si>
    <t>sip duration</t>
  </si>
  <si>
    <t>sip interval</t>
  </si>
  <si>
    <t>sip num</t>
  </si>
  <si>
    <t>total bout duration</t>
  </si>
  <si>
    <t>ctrl</t>
  </si>
  <si>
    <t>target</t>
  </si>
  <si>
    <t>Gal4/+</t>
  </si>
  <si>
    <t>diffs</t>
  </si>
  <si>
    <t>Avg bout duration</t>
  </si>
  <si>
    <t>(target - ctrl)</t>
  </si>
  <si>
    <t>Bout num</t>
  </si>
  <si>
    <t>tota 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</si>
</sst>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theme="1" tint="0.499984740745262"/>
      <name val="Verdana"/>
      <family val="2"/>
    </font>
    <font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bout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bout duration'!$B$10:$F$10</c:f>
                <c:numCache>
                  <c:formatCode>General</c:formatCode>
                  <c:ptCount val="5"/>
                  <c:pt idx="0">
                    <c:v>45.86096026195689</c:v>
                  </c:pt>
                  <c:pt idx="1">
                    <c:v>34.698145868053288</c:v>
                  </c:pt>
                  <c:pt idx="2">
                    <c:v>17.797756825019281</c:v>
                  </c:pt>
                  <c:pt idx="3">
                    <c:v>48.712988102720956</c:v>
                  </c:pt>
                  <c:pt idx="4">
                    <c:v>24.952112547873863</c:v>
                  </c:pt>
                </c:numCache>
              </c:numRef>
            </c:plus>
            <c:minus>
              <c:numRef>
                <c:f>'total bout duration'!$B$10:$F$10</c:f>
                <c:numCache>
                  <c:formatCode>General</c:formatCode>
                  <c:ptCount val="5"/>
                  <c:pt idx="0">
                    <c:v>45.86096026195689</c:v>
                  </c:pt>
                  <c:pt idx="1">
                    <c:v>34.698145868053288</c:v>
                  </c:pt>
                  <c:pt idx="2">
                    <c:v>17.797756825019281</c:v>
                  </c:pt>
                  <c:pt idx="3">
                    <c:v>48.712988102720956</c:v>
                  </c:pt>
                  <c:pt idx="4">
                    <c:v>24.952112547873863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'total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'total bout duration'!$B$4:$F$4</c:f>
              <c:numCache>
                <c:formatCode>0.000</c:formatCode>
                <c:ptCount val="5"/>
                <c:pt idx="0">
                  <c:v>-54.482083333333343</c:v>
                </c:pt>
                <c:pt idx="1">
                  <c:v>-51.372083333333336</c:v>
                </c:pt>
                <c:pt idx="2">
                  <c:v>5.9491304347826084</c:v>
                </c:pt>
                <c:pt idx="3">
                  <c:v>10.918749999999999</c:v>
                </c:pt>
                <c:pt idx="4">
                  <c:v>15.581086956521739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3541-B79A-8045469764D0}"/>
            </c:ext>
          </c:extLst>
        </c:ser>
        <c:ser>
          <c:idx val="1"/>
          <c:order val="1"/>
          <c:tx>
            <c:strRef>
              <c:f>'total bout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bout duration'!$B$11:$F$11</c:f>
                <c:numCache>
                  <c:formatCode>General</c:formatCode>
                  <c:ptCount val="5"/>
                  <c:pt idx="0">
                    <c:v>42.821891822252148</c:v>
                  </c:pt>
                  <c:pt idx="1">
                    <c:v>33.604816010091525</c:v>
                  </c:pt>
                  <c:pt idx="2">
                    <c:v>21.881911497664237</c:v>
                  </c:pt>
                  <c:pt idx="3">
                    <c:v>33.607657460381837</c:v>
                  </c:pt>
                  <c:pt idx="4">
                    <c:v>34.027180743564067</c:v>
                  </c:pt>
                </c:numCache>
              </c:numRef>
            </c:plus>
            <c:minus>
              <c:numRef>
                <c:f>'total bout duration'!$B$11:$F$11</c:f>
                <c:numCache>
                  <c:formatCode>General</c:formatCode>
                  <c:ptCount val="5"/>
                  <c:pt idx="0">
                    <c:v>42.821891822252148</c:v>
                  </c:pt>
                  <c:pt idx="1">
                    <c:v>33.604816010091525</c:v>
                  </c:pt>
                  <c:pt idx="2">
                    <c:v>21.881911497664237</c:v>
                  </c:pt>
                  <c:pt idx="3">
                    <c:v>33.607657460381837</c:v>
                  </c:pt>
                  <c:pt idx="4">
                    <c:v>34.027180743564067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'total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'total bout duration'!$B$5:$F$5</c:f>
              <c:numCache>
                <c:formatCode>0.000</c:formatCode>
                <c:ptCount val="5"/>
                <c:pt idx="0">
                  <c:v>-26.505208333333332</c:v>
                </c:pt>
                <c:pt idx="1">
                  <c:v>-45.938333333333333</c:v>
                </c:pt>
                <c:pt idx="2">
                  <c:v>-2.3197727272727318</c:v>
                </c:pt>
                <c:pt idx="3">
                  <c:v>7.2740000000000009</c:v>
                </c:pt>
                <c:pt idx="4">
                  <c:v>33.660869565217403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3541-B79A-8045469764D0}"/>
            </c:ext>
          </c:extLst>
        </c:ser>
        <c:ser>
          <c:idx val="2"/>
          <c:order val="2"/>
          <c:tx>
            <c:strRef>
              <c:f>'total bout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bout duration'!$B$12:$F$12</c:f>
                <c:numCache>
                  <c:formatCode>General</c:formatCode>
                  <c:ptCount val="5"/>
                  <c:pt idx="0">
                    <c:v>35.093882780269162</c:v>
                  </c:pt>
                  <c:pt idx="1">
                    <c:v>22.917167635864544</c:v>
                  </c:pt>
                  <c:pt idx="2">
                    <c:v>21.111187819265204</c:v>
                  </c:pt>
                  <c:pt idx="3">
                    <c:v>24.992944732380639</c:v>
                  </c:pt>
                  <c:pt idx="4">
                    <c:v>23.649773508300626</c:v>
                  </c:pt>
                </c:numCache>
              </c:numRef>
            </c:plus>
            <c:minus>
              <c:numRef>
                <c:f>'total bout duration'!$B$12:$F$12</c:f>
                <c:numCache>
                  <c:formatCode>General</c:formatCode>
                  <c:ptCount val="5"/>
                  <c:pt idx="0">
                    <c:v>35.093882780269162</c:v>
                  </c:pt>
                  <c:pt idx="1">
                    <c:v>22.917167635864544</c:v>
                  </c:pt>
                  <c:pt idx="2">
                    <c:v>21.111187819265204</c:v>
                  </c:pt>
                  <c:pt idx="3">
                    <c:v>24.992944732380639</c:v>
                  </c:pt>
                  <c:pt idx="4">
                    <c:v>23.649773508300626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'total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'total bout duration'!$B$6:$F$6</c:f>
              <c:numCache>
                <c:formatCode>0.000</c:formatCode>
                <c:ptCount val="5"/>
                <c:pt idx="0">
                  <c:v>-300.33297872340421</c:v>
                </c:pt>
                <c:pt idx="1">
                  <c:v>-158.08229166666669</c:v>
                </c:pt>
                <c:pt idx="2">
                  <c:v>-117.10622222222226</c:v>
                </c:pt>
                <c:pt idx="3">
                  <c:v>-146.65424999999999</c:v>
                </c:pt>
                <c:pt idx="4">
                  <c:v>-171.37936170212768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F-3541-B79A-804546976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'bout num'!$A$4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'bout num'!$B$10:$F$10</c:f>
                <c:numCache>
                  <c:formatCode>General</c:formatCode>
                  <c:ptCount val="5"/>
                  <c:pt idx="0">
                    <c:v>17.615012763134466</c:v>
                  </c:pt>
                  <c:pt idx="1">
                    <c:v>14.299728408784967</c:v>
                  </c:pt>
                  <c:pt idx="2">
                    <c:v>12.022934133545942</c:v>
                  </c:pt>
                  <c:pt idx="3">
                    <c:v>21.407702903154824</c:v>
                  </c:pt>
                  <c:pt idx="4">
                    <c:v>13.340527359791484</c:v>
                  </c:pt>
                </c:numCache>
              </c:numRef>
            </c:plus>
            <c:minus>
              <c:numRef>
                <c:f>'bout num'!$B$10:$F$10</c:f>
                <c:numCache>
                  <c:formatCode>General</c:formatCode>
                  <c:ptCount val="5"/>
                  <c:pt idx="0">
                    <c:v>17.615012763134466</c:v>
                  </c:pt>
                  <c:pt idx="1">
                    <c:v>14.299728408784967</c:v>
                  </c:pt>
                  <c:pt idx="2">
                    <c:v>12.022934133545942</c:v>
                  </c:pt>
                  <c:pt idx="3">
                    <c:v>21.407702903154824</c:v>
                  </c:pt>
                  <c:pt idx="4">
                    <c:v>13.340527359791484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'bout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'bout num'!$B$4:$F$4</c:f>
              <c:numCache>
                <c:formatCode>0.000</c:formatCode>
                <c:ptCount val="5"/>
                <c:pt idx="0">
                  <c:v>-27.875</c:v>
                </c:pt>
                <c:pt idx="1">
                  <c:v>-22.291666666666668</c:v>
                </c:pt>
                <c:pt idx="2">
                  <c:v>5.1086956521739131</c:v>
                </c:pt>
                <c:pt idx="3">
                  <c:v>0.5</c:v>
                </c:pt>
                <c:pt idx="4">
                  <c:v>-10.130434782608695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F-A748-893F-8D78A965E0EC}"/>
            </c:ext>
          </c:extLst>
        </c:ser>
        <c:ser>
          <c:idx val="1"/>
          <c:order val="1"/>
          <c:tx>
            <c:strRef>
              <c:f>'bout num'!$A$5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'bout num'!$B$11:$F$11</c:f>
                <c:numCache>
                  <c:formatCode>General</c:formatCode>
                  <c:ptCount val="5"/>
                  <c:pt idx="0">
                    <c:v>18.515989472203525</c:v>
                  </c:pt>
                  <c:pt idx="1">
                    <c:v>15.131642593089881</c:v>
                  </c:pt>
                  <c:pt idx="2">
                    <c:v>11.746794067445112</c:v>
                  </c:pt>
                  <c:pt idx="3">
                    <c:v>14.310565735381205</c:v>
                  </c:pt>
                  <c:pt idx="4">
                    <c:v>19.486465501577534</c:v>
                  </c:pt>
                </c:numCache>
              </c:numRef>
            </c:plus>
            <c:minus>
              <c:numRef>
                <c:f>'bout num'!$B$11:$F$11</c:f>
                <c:numCache>
                  <c:formatCode>General</c:formatCode>
                  <c:ptCount val="5"/>
                  <c:pt idx="0">
                    <c:v>18.515989472203525</c:v>
                  </c:pt>
                  <c:pt idx="1">
                    <c:v>15.131642593089881</c:v>
                  </c:pt>
                  <c:pt idx="2">
                    <c:v>11.746794067445112</c:v>
                  </c:pt>
                  <c:pt idx="3">
                    <c:v>14.310565735381205</c:v>
                  </c:pt>
                  <c:pt idx="4">
                    <c:v>19.486465501577534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'bout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'bout num'!$B$5:$F$5</c:f>
              <c:numCache>
                <c:formatCode>0.000</c:formatCode>
                <c:ptCount val="5"/>
                <c:pt idx="0">
                  <c:v>-16.375</c:v>
                </c:pt>
                <c:pt idx="1">
                  <c:v>-22.833333333333332</c:v>
                </c:pt>
                <c:pt idx="2">
                  <c:v>5.7727272727272725</c:v>
                </c:pt>
                <c:pt idx="3">
                  <c:v>-3.5249999999999999</c:v>
                </c:pt>
                <c:pt idx="4">
                  <c:v>11.195652173913043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F-A748-893F-8D78A965E0EC}"/>
            </c:ext>
          </c:extLst>
        </c:ser>
        <c:ser>
          <c:idx val="2"/>
          <c:order val="2"/>
          <c:tx>
            <c:strRef>
              <c:f>'bout num'!$A$6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'bout num'!$B$12:$F$12</c:f>
                <c:numCache>
                  <c:formatCode>General</c:formatCode>
                  <c:ptCount val="5"/>
                  <c:pt idx="0">
                    <c:v>13.915496172103481</c:v>
                  </c:pt>
                  <c:pt idx="1">
                    <c:v>9.7413506522222502</c:v>
                  </c:pt>
                  <c:pt idx="2">
                    <c:v>12.044942030051253</c:v>
                  </c:pt>
                  <c:pt idx="3">
                    <c:v>9.6422339881404699</c:v>
                  </c:pt>
                  <c:pt idx="4">
                    <c:v>13.929159106673206</c:v>
                  </c:pt>
                </c:numCache>
              </c:numRef>
            </c:plus>
            <c:minus>
              <c:numRef>
                <c:f>'bout num'!$B$12:$F$12</c:f>
                <c:numCache>
                  <c:formatCode>General</c:formatCode>
                  <c:ptCount val="5"/>
                  <c:pt idx="0">
                    <c:v>13.915496172103481</c:v>
                  </c:pt>
                  <c:pt idx="1">
                    <c:v>9.7413506522222502</c:v>
                  </c:pt>
                  <c:pt idx="2">
                    <c:v>12.044942030051253</c:v>
                  </c:pt>
                  <c:pt idx="3">
                    <c:v>9.6422339881404699</c:v>
                  </c:pt>
                  <c:pt idx="4">
                    <c:v>13.929159106673206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'bout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'bout num'!$B$6:$F$6</c:f>
              <c:numCache>
                <c:formatCode>0.000</c:formatCode>
                <c:ptCount val="5"/>
                <c:pt idx="0">
                  <c:v>-107.04255319148936</c:v>
                </c:pt>
                <c:pt idx="1">
                  <c:v>-65.833333333333329</c:v>
                </c:pt>
                <c:pt idx="2">
                  <c:v>-65.311111111111117</c:v>
                </c:pt>
                <c:pt idx="3">
                  <c:v>-55.375</c:v>
                </c:pt>
                <c:pt idx="4">
                  <c:v>-86.765957446808514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F-A748-893F-8D78A965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bout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'avg bout duration'!$B$10:$F$10</c:f>
                <c:numCache>
                  <c:formatCode>General</c:formatCode>
                  <c:ptCount val="5"/>
                  <c:pt idx="0">
                    <c:v>0.17003351773660963</c:v>
                  </c:pt>
                  <c:pt idx="1">
                    <c:v>0.10455248473964379</c:v>
                  </c:pt>
                  <c:pt idx="2">
                    <c:v>0.15826546816061393</c:v>
                  </c:pt>
                  <c:pt idx="3">
                    <c:v>8.897583221273471E-2</c:v>
                  </c:pt>
                  <c:pt idx="4">
                    <c:v>0.14805662259778879</c:v>
                  </c:pt>
                </c:numCache>
              </c:numRef>
            </c:plus>
            <c:minus>
              <c:numRef>
                <c:f>'avg bout duration'!$B$10:$F$10</c:f>
                <c:numCache>
                  <c:formatCode>General</c:formatCode>
                  <c:ptCount val="5"/>
                  <c:pt idx="0">
                    <c:v>0.17003351773660963</c:v>
                  </c:pt>
                  <c:pt idx="1">
                    <c:v>0.10455248473964379</c:v>
                  </c:pt>
                  <c:pt idx="2">
                    <c:v>0.15826546816061393</c:v>
                  </c:pt>
                  <c:pt idx="3">
                    <c:v>8.897583221273471E-2</c:v>
                  </c:pt>
                  <c:pt idx="4">
                    <c:v>0.14805662259778879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'avg bout duration'!$B$4:$F$4</c:f>
              <c:numCache>
                <c:formatCode>0.000</c:formatCode>
                <c:ptCount val="5"/>
                <c:pt idx="0">
                  <c:v>0.14614583333333334</c:v>
                </c:pt>
                <c:pt idx="1">
                  <c:v>0.12197916666666665</c:v>
                </c:pt>
                <c:pt idx="2">
                  <c:v>-8.6956521739130474E-2</c:v>
                </c:pt>
                <c:pt idx="3">
                  <c:v>4.2499999999999996E-2</c:v>
                </c:pt>
                <c:pt idx="4">
                  <c:v>0.16934782608695656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F-C641-97FF-1565909C6516}"/>
            </c:ext>
          </c:extLst>
        </c:ser>
        <c:ser>
          <c:idx val="1"/>
          <c:order val="1"/>
          <c:tx>
            <c:strRef>
              <c:f>'avg bout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'avg bout duration'!$B$11:$F$11</c:f>
                <c:numCache>
                  <c:formatCode>General</c:formatCode>
                  <c:ptCount val="5"/>
                  <c:pt idx="0">
                    <c:v>0.10778265917070241</c:v>
                  </c:pt>
                  <c:pt idx="1">
                    <c:v>0.11912775473783206</c:v>
                  </c:pt>
                  <c:pt idx="2">
                    <c:v>0.21655861741803931</c:v>
                  </c:pt>
                  <c:pt idx="3">
                    <c:v>0.13040955579860602</c:v>
                  </c:pt>
                  <c:pt idx="4">
                    <c:v>0.13791234214051257</c:v>
                  </c:pt>
                </c:numCache>
              </c:numRef>
            </c:plus>
            <c:minus>
              <c:numRef>
                <c:f>'avg bout duration'!$B$11:$F$11</c:f>
                <c:numCache>
                  <c:formatCode>General</c:formatCode>
                  <c:ptCount val="5"/>
                  <c:pt idx="0">
                    <c:v>0.10778265917070241</c:v>
                  </c:pt>
                  <c:pt idx="1">
                    <c:v>0.11912775473783206</c:v>
                  </c:pt>
                  <c:pt idx="2">
                    <c:v>0.21655861741803931</c:v>
                  </c:pt>
                  <c:pt idx="3">
                    <c:v>0.13040955579860602</c:v>
                  </c:pt>
                  <c:pt idx="4">
                    <c:v>0.13791234214051257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'avg bout duration'!$B$5:$F$5</c:f>
              <c:numCache>
                <c:formatCode>0.000</c:formatCode>
                <c:ptCount val="5"/>
                <c:pt idx="0">
                  <c:v>0.16437500000000002</c:v>
                </c:pt>
                <c:pt idx="1">
                  <c:v>2.0208333333333314E-2</c:v>
                </c:pt>
                <c:pt idx="2">
                  <c:v>-0.30749999999999988</c:v>
                </c:pt>
                <c:pt idx="3">
                  <c:v>-7.5000000000000067E-4</c:v>
                </c:pt>
                <c:pt idx="4">
                  <c:v>6.4130434782608686E-2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F-C641-97FF-1565909C6516}"/>
            </c:ext>
          </c:extLst>
        </c:ser>
        <c:ser>
          <c:idx val="2"/>
          <c:order val="2"/>
          <c:tx>
            <c:strRef>
              <c:f>'avg bout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'avg bout duration'!$B$12:$F$12</c:f>
                <c:numCache>
                  <c:formatCode>General</c:formatCode>
                  <c:ptCount val="5"/>
                  <c:pt idx="0">
                    <c:v>0.12298531914811196</c:v>
                  </c:pt>
                  <c:pt idx="1">
                    <c:v>7.4532326785343522E-2</c:v>
                  </c:pt>
                  <c:pt idx="2">
                    <c:v>0.13578635138002601</c:v>
                  </c:pt>
                  <c:pt idx="3">
                    <c:v>8.9206787642748683E-2</c:v>
                  </c:pt>
                  <c:pt idx="4">
                    <c:v>8.9506641521915925E-2</c:v>
                  </c:pt>
                </c:numCache>
              </c:numRef>
            </c:plus>
            <c:minus>
              <c:numRef>
                <c:f>'avg bout duration'!$B$12:$F$12</c:f>
                <c:numCache>
                  <c:formatCode>General</c:formatCode>
                  <c:ptCount val="5"/>
                  <c:pt idx="0">
                    <c:v>0.12298531914811196</c:v>
                  </c:pt>
                  <c:pt idx="1">
                    <c:v>7.4532326785343522E-2</c:v>
                  </c:pt>
                  <c:pt idx="2">
                    <c:v>0.13578635138002601</c:v>
                  </c:pt>
                  <c:pt idx="3">
                    <c:v>8.9206787642748683E-2</c:v>
                  </c:pt>
                  <c:pt idx="4">
                    <c:v>8.9506641521915925E-2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 bout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'avg bout duration'!$B$6:$F$6</c:f>
              <c:numCache>
                <c:formatCode>0.000</c:formatCode>
                <c:ptCount val="5"/>
                <c:pt idx="0">
                  <c:v>-0.69276595744680869</c:v>
                </c:pt>
                <c:pt idx="1">
                  <c:v>-9.9062499999999998E-2</c:v>
                </c:pt>
                <c:pt idx="2">
                  <c:v>-0.54322222222222227</c:v>
                </c:pt>
                <c:pt idx="3">
                  <c:v>-7.7249999999999985E-2</c:v>
                </c:pt>
                <c:pt idx="4">
                  <c:v>-0.43063829787234031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F-C641-97FF-1565909C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'sip num'!$A$4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num'!$B$10:$F$10</c:f>
                <c:numCache>
                  <c:formatCode>General</c:formatCode>
                  <c:ptCount val="5"/>
                  <c:pt idx="0">
                    <c:v>78.568416819062236</c:v>
                  </c:pt>
                  <c:pt idx="1">
                    <c:v>48.762582387728166</c:v>
                  </c:pt>
                  <c:pt idx="2">
                    <c:v>27.367328092506863</c:v>
                  </c:pt>
                  <c:pt idx="3">
                    <c:v>70.898627070718518</c:v>
                  </c:pt>
                  <c:pt idx="4">
                    <c:v>35.370716067609877</c:v>
                  </c:pt>
                </c:numCache>
              </c:numRef>
            </c:plus>
            <c:minus>
              <c:numRef>
                <c:f>'sip num'!$B$10:$F$10</c:f>
                <c:numCache>
                  <c:formatCode>General</c:formatCode>
                  <c:ptCount val="5"/>
                  <c:pt idx="0">
                    <c:v>78.568416819062236</c:v>
                  </c:pt>
                  <c:pt idx="1">
                    <c:v>48.762582387728166</c:v>
                  </c:pt>
                  <c:pt idx="2">
                    <c:v>27.367328092506863</c:v>
                  </c:pt>
                  <c:pt idx="3">
                    <c:v>70.898627070718518</c:v>
                  </c:pt>
                  <c:pt idx="4">
                    <c:v>35.370716067609877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num'!$B$4:$F$4</c:f>
              <c:numCache>
                <c:formatCode>0.000</c:formatCode>
                <c:ptCount val="5"/>
                <c:pt idx="0">
                  <c:v>-43.625</c:v>
                </c:pt>
                <c:pt idx="1">
                  <c:v>-63.354166666666664</c:v>
                </c:pt>
                <c:pt idx="2">
                  <c:v>3.1956521739130435</c:v>
                </c:pt>
                <c:pt idx="3">
                  <c:v>43.05</c:v>
                </c:pt>
                <c:pt idx="4">
                  <c:v>66.804347826086953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3A44-8CDF-D2A95EB9F0EE}"/>
            </c:ext>
          </c:extLst>
        </c:ser>
        <c:ser>
          <c:idx val="1"/>
          <c:order val="1"/>
          <c:tx>
            <c:strRef>
              <c:f>'sip num'!$A$5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num'!$B$11:$F$11</c:f>
                <c:numCache>
                  <c:formatCode>General</c:formatCode>
                  <c:ptCount val="5"/>
                  <c:pt idx="0">
                    <c:v>63.411194382305588</c:v>
                  </c:pt>
                  <c:pt idx="1">
                    <c:v>44.417146934318851</c:v>
                  </c:pt>
                  <c:pt idx="2">
                    <c:v>30.022614642421246</c:v>
                  </c:pt>
                  <c:pt idx="3">
                    <c:v>43.166010600400014</c:v>
                  </c:pt>
                  <c:pt idx="4">
                    <c:v>28.837747475818929</c:v>
                  </c:pt>
                </c:numCache>
              </c:numRef>
            </c:plus>
            <c:minus>
              <c:numRef>
                <c:f>'sip num'!$B$11:$F$11</c:f>
                <c:numCache>
                  <c:formatCode>General</c:formatCode>
                  <c:ptCount val="5"/>
                  <c:pt idx="0">
                    <c:v>63.411194382305588</c:v>
                  </c:pt>
                  <c:pt idx="1">
                    <c:v>44.417146934318851</c:v>
                  </c:pt>
                  <c:pt idx="2">
                    <c:v>30.022614642421246</c:v>
                  </c:pt>
                  <c:pt idx="3">
                    <c:v>43.166010600400014</c:v>
                  </c:pt>
                  <c:pt idx="4">
                    <c:v>28.837747475818929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num'!$B$5:$F$5</c:f>
              <c:numCache>
                <c:formatCode>0.000</c:formatCode>
                <c:ptCount val="5"/>
                <c:pt idx="0">
                  <c:v>-37.208333333333336</c:v>
                </c:pt>
                <c:pt idx="1">
                  <c:v>-51.458333333333336</c:v>
                </c:pt>
                <c:pt idx="2">
                  <c:v>-6.6363636363636367</c:v>
                </c:pt>
                <c:pt idx="3">
                  <c:v>18.024999999999999</c:v>
                </c:pt>
                <c:pt idx="4">
                  <c:v>7.8913043478260869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3-3A44-8CDF-D2A95EB9F0EE}"/>
            </c:ext>
          </c:extLst>
        </c:ser>
        <c:ser>
          <c:idx val="2"/>
          <c:order val="2"/>
          <c:tx>
            <c:strRef>
              <c:f>'sip num'!$A$6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num'!$B$12:$F$12</c:f>
                <c:numCache>
                  <c:formatCode>General</c:formatCode>
                  <c:ptCount val="5"/>
                  <c:pt idx="0">
                    <c:v>51.294003670271572</c:v>
                  </c:pt>
                  <c:pt idx="1">
                    <c:v>34.932367611703903</c:v>
                  </c:pt>
                  <c:pt idx="2">
                    <c:v>28.51932536354812</c:v>
                  </c:pt>
                  <c:pt idx="3">
                    <c:v>37.270864918792419</c:v>
                  </c:pt>
                  <c:pt idx="4">
                    <c:v>30.189031862792866</c:v>
                  </c:pt>
                </c:numCache>
              </c:numRef>
            </c:plus>
            <c:minus>
              <c:numRef>
                <c:f>'sip num'!$B$12:$F$12</c:f>
                <c:numCache>
                  <c:formatCode>General</c:formatCode>
                  <c:ptCount val="5"/>
                  <c:pt idx="0">
                    <c:v>51.294003670271572</c:v>
                  </c:pt>
                  <c:pt idx="1">
                    <c:v>34.932367611703903</c:v>
                  </c:pt>
                  <c:pt idx="2">
                    <c:v>28.51932536354812</c:v>
                  </c:pt>
                  <c:pt idx="3">
                    <c:v>37.270864918792419</c:v>
                  </c:pt>
                  <c:pt idx="4">
                    <c:v>30.189031862792866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num'!$B$6:$F$6</c:f>
              <c:numCache>
                <c:formatCode>0.000</c:formatCode>
                <c:ptCount val="5"/>
                <c:pt idx="0">
                  <c:v>-429.51063829787233</c:v>
                </c:pt>
                <c:pt idx="1">
                  <c:v>-201.5625</c:v>
                </c:pt>
                <c:pt idx="2">
                  <c:v>-107.73333333333333</c:v>
                </c:pt>
                <c:pt idx="3">
                  <c:v>-183.85</c:v>
                </c:pt>
                <c:pt idx="4">
                  <c:v>-197.89361702127658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3-3A44-8CDF-D2A95EB9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'sip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duration'!$B$10:$F$10</c:f>
                <c:numCache>
                  <c:formatCode>General</c:formatCode>
                  <c:ptCount val="5"/>
                  <c:pt idx="0">
                    <c:v>1.0060109953592397E-2</c:v>
                  </c:pt>
                  <c:pt idx="1">
                    <c:v>1.4063427537049231E-2</c:v>
                  </c:pt>
                  <c:pt idx="2">
                    <c:v>1.394945032009931E-2</c:v>
                  </c:pt>
                  <c:pt idx="3">
                    <c:v>1.7865909020483819E-2</c:v>
                  </c:pt>
                  <c:pt idx="4">
                    <c:v>1.3455876265060035E-2</c:v>
                  </c:pt>
                </c:numCache>
              </c:numRef>
            </c:plus>
            <c:minus>
              <c:numRef>
                <c:f>'sip duration'!$B$10:$F$10</c:f>
                <c:numCache>
                  <c:formatCode>General</c:formatCode>
                  <c:ptCount val="5"/>
                  <c:pt idx="0">
                    <c:v>1.0060109953592397E-2</c:v>
                  </c:pt>
                  <c:pt idx="1">
                    <c:v>1.4063427537049231E-2</c:v>
                  </c:pt>
                  <c:pt idx="2">
                    <c:v>1.394945032009931E-2</c:v>
                  </c:pt>
                  <c:pt idx="3">
                    <c:v>1.7865909020483819E-2</c:v>
                  </c:pt>
                  <c:pt idx="4">
                    <c:v>1.3455876265060035E-2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duration'!$B$4:$F$4</c:f>
              <c:numCache>
                <c:formatCode>0.000</c:formatCode>
                <c:ptCount val="5"/>
                <c:pt idx="0">
                  <c:v>-2.0312500000000001E-2</c:v>
                </c:pt>
                <c:pt idx="1">
                  <c:v>-3.9583333333333331E-2</c:v>
                </c:pt>
                <c:pt idx="2">
                  <c:v>-1.4883720930232556E-2</c:v>
                </c:pt>
                <c:pt idx="3">
                  <c:v>-2.1250000000000005E-2</c:v>
                </c:pt>
                <c:pt idx="4">
                  <c:v>-3.833333333333333E-2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1-684F-B80A-ACFE65F319BD}"/>
            </c:ext>
          </c:extLst>
        </c:ser>
        <c:ser>
          <c:idx val="1"/>
          <c:order val="1"/>
          <c:tx>
            <c:strRef>
              <c:f>'sip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duration'!$B$11:$F$11</c:f>
                <c:numCache>
                  <c:formatCode>General</c:formatCode>
                  <c:ptCount val="5"/>
                  <c:pt idx="0">
                    <c:v>1.2585560984938576E-2</c:v>
                  </c:pt>
                  <c:pt idx="1">
                    <c:v>1.4964304145759163E-2</c:v>
                  </c:pt>
                  <c:pt idx="2">
                    <c:v>1.2667439753053036E-2</c:v>
                  </c:pt>
                  <c:pt idx="3">
                    <c:v>2.3400353040838883E-2</c:v>
                  </c:pt>
                  <c:pt idx="4">
                    <c:v>1.1906232205923135E-2</c:v>
                  </c:pt>
                </c:numCache>
              </c:numRef>
            </c:plus>
            <c:minus>
              <c:numRef>
                <c:f>'sip duration'!$B$11:$F$11</c:f>
                <c:numCache>
                  <c:formatCode>General</c:formatCode>
                  <c:ptCount val="5"/>
                  <c:pt idx="0">
                    <c:v>1.2585560984938576E-2</c:v>
                  </c:pt>
                  <c:pt idx="1">
                    <c:v>1.4964304145759163E-2</c:v>
                  </c:pt>
                  <c:pt idx="2">
                    <c:v>1.2667439753053036E-2</c:v>
                  </c:pt>
                  <c:pt idx="3">
                    <c:v>2.3400353040838883E-2</c:v>
                  </c:pt>
                  <c:pt idx="4">
                    <c:v>1.1906232205923135E-2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duration'!$B$5:$F$5</c:f>
              <c:numCache>
                <c:formatCode>0.000</c:formatCode>
                <c:ptCount val="5"/>
                <c:pt idx="0">
                  <c:v>-2.4347826086956525E-2</c:v>
                </c:pt>
                <c:pt idx="1">
                  <c:v>-2.6979166666666669E-2</c:v>
                </c:pt>
                <c:pt idx="2">
                  <c:v>-1.3461538461538459E-2</c:v>
                </c:pt>
                <c:pt idx="3">
                  <c:v>1.8375000000000006E-2</c:v>
                </c:pt>
                <c:pt idx="4">
                  <c:v>-6.2820512820512889E-3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1-684F-B80A-ACFE65F319BD}"/>
            </c:ext>
          </c:extLst>
        </c:ser>
        <c:ser>
          <c:idx val="2"/>
          <c:order val="2"/>
          <c:tx>
            <c:strRef>
              <c:f>'sip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'sip duration'!$B$12:$F$12</c:f>
                <c:numCache>
                  <c:formatCode>General</c:formatCode>
                  <c:ptCount val="5"/>
                  <c:pt idx="0">
                    <c:v>1.1646109783294599E-2</c:v>
                  </c:pt>
                  <c:pt idx="1">
                    <c:v>1.3331359284275193E-2</c:v>
                  </c:pt>
                  <c:pt idx="2">
                    <c:v>1.9745983038426982E-2</c:v>
                  </c:pt>
                  <c:pt idx="3">
                    <c:v>1.5320285174255498E-2</c:v>
                  </c:pt>
                  <c:pt idx="4">
                    <c:v>1.4812198843112426E-2</c:v>
                  </c:pt>
                </c:numCache>
              </c:numRef>
            </c:plus>
            <c:minus>
              <c:numRef>
                <c:f>'sip duration'!$B$12:$F$12</c:f>
                <c:numCache>
                  <c:formatCode>General</c:formatCode>
                  <c:ptCount val="5"/>
                  <c:pt idx="0">
                    <c:v>1.1646109783294599E-2</c:v>
                  </c:pt>
                  <c:pt idx="1">
                    <c:v>1.3331359284275193E-2</c:v>
                  </c:pt>
                  <c:pt idx="2">
                    <c:v>1.9745983038426982E-2</c:v>
                  </c:pt>
                  <c:pt idx="3">
                    <c:v>1.5320285174255498E-2</c:v>
                  </c:pt>
                  <c:pt idx="4">
                    <c:v>1.4812198843112426E-2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'sip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'sip duration'!$B$6:$F$6</c:f>
              <c:numCache>
                <c:formatCode>0.000</c:formatCode>
                <c:ptCount val="5"/>
                <c:pt idx="0">
                  <c:v>-0.13313953488372093</c:v>
                </c:pt>
                <c:pt idx="1">
                  <c:v>-0.12645833333333334</c:v>
                </c:pt>
                <c:pt idx="2">
                  <c:v>-8.2500000000000004E-2</c:v>
                </c:pt>
                <c:pt idx="3">
                  <c:v>-9.1375000000000012E-2</c:v>
                </c:pt>
                <c:pt idx="4">
                  <c:v>-0.1168888888888889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1-684F-B80A-ACFE65F3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'feeding burst num'!$A$4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num'!$B$10:$F$10</c:f>
                <c:numCache>
                  <c:formatCode>General</c:formatCode>
                  <c:ptCount val="5"/>
                  <c:pt idx="0">
                    <c:v>8.7648029967651873</c:v>
                  </c:pt>
                  <c:pt idx="1">
                    <c:v>5.8532966403799911</c:v>
                  </c:pt>
                  <c:pt idx="2">
                    <c:v>3.1046644583377745</c:v>
                  </c:pt>
                  <c:pt idx="3">
                    <c:v>8.3942889239328391</c:v>
                  </c:pt>
                  <c:pt idx="4">
                    <c:v>4.091657538903883</c:v>
                  </c:pt>
                </c:numCache>
              </c:numRef>
            </c:plus>
            <c:minus>
              <c:numRef>
                <c:f>'feeding burst num'!$B$10:$F$10</c:f>
                <c:numCache>
                  <c:formatCode>General</c:formatCode>
                  <c:ptCount val="5"/>
                  <c:pt idx="0">
                    <c:v>8.7648029967651873</c:v>
                  </c:pt>
                  <c:pt idx="1">
                    <c:v>5.8532966403799911</c:v>
                  </c:pt>
                  <c:pt idx="2">
                    <c:v>3.1046644583377745</c:v>
                  </c:pt>
                  <c:pt idx="3">
                    <c:v>8.3942889239328391</c:v>
                  </c:pt>
                  <c:pt idx="4">
                    <c:v>4.091657538903883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num'!$B$4:$F$4</c:f>
              <c:numCache>
                <c:formatCode>0.000</c:formatCode>
                <c:ptCount val="5"/>
                <c:pt idx="0">
                  <c:v>-2.9583333333333335</c:v>
                </c:pt>
                <c:pt idx="1">
                  <c:v>-8.25</c:v>
                </c:pt>
                <c:pt idx="2">
                  <c:v>0.82608695652173914</c:v>
                </c:pt>
                <c:pt idx="3">
                  <c:v>4.7249999999999996</c:v>
                </c:pt>
                <c:pt idx="4">
                  <c:v>7.1956521739130439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5-3443-B37F-034790DCCC98}"/>
            </c:ext>
          </c:extLst>
        </c:ser>
        <c:ser>
          <c:idx val="1"/>
          <c:order val="1"/>
          <c:tx>
            <c:strRef>
              <c:f>'feeding burst num'!$A$5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num'!$B$11:$F$11</c:f>
                <c:numCache>
                  <c:formatCode>General</c:formatCode>
                  <c:ptCount val="5"/>
                  <c:pt idx="0">
                    <c:v>7.6005085682771192</c:v>
                  </c:pt>
                  <c:pt idx="1">
                    <c:v>5.2608346772334551</c:v>
                  </c:pt>
                  <c:pt idx="2">
                    <c:v>3.5763463505785569</c:v>
                  </c:pt>
                  <c:pt idx="3">
                    <c:v>5.3368563083907601</c:v>
                  </c:pt>
                  <c:pt idx="4">
                    <c:v>3.6138967815213014</c:v>
                  </c:pt>
                </c:numCache>
              </c:numRef>
            </c:plus>
            <c:minus>
              <c:numRef>
                <c:f>'feeding burst num'!$B$11:$F$11</c:f>
                <c:numCache>
                  <c:formatCode>General</c:formatCode>
                  <c:ptCount val="5"/>
                  <c:pt idx="0">
                    <c:v>7.6005085682771192</c:v>
                  </c:pt>
                  <c:pt idx="1">
                    <c:v>5.2608346772334551</c:v>
                  </c:pt>
                  <c:pt idx="2">
                    <c:v>3.5763463505785569</c:v>
                  </c:pt>
                  <c:pt idx="3">
                    <c:v>5.3368563083907601</c:v>
                  </c:pt>
                  <c:pt idx="4">
                    <c:v>3.6138967815213014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num'!$B$5:$F$5</c:f>
              <c:numCache>
                <c:formatCode>0.000</c:formatCode>
                <c:ptCount val="5"/>
                <c:pt idx="0">
                  <c:v>-4.5</c:v>
                </c:pt>
                <c:pt idx="1">
                  <c:v>-5.791666666666667</c:v>
                </c:pt>
                <c:pt idx="2">
                  <c:v>-1.2045454545454546</c:v>
                </c:pt>
                <c:pt idx="3">
                  <c:v>3.7250000000000001</c:v>
                </c:pt>
                <c:pt idx="4">
                  <c:v>0.63043478260869568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5-3443-B37F-034790DCCC98}"/>
            </c:ext>
          </c:extLst>
        </c:ser>
        <c:ser>
          <c:idx val="2"/>
          <c:order val="2"/>
          <c:tx>
            <c:strRef>
              <c:f>'feeding burst num'!$A$6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num'!$B$12:$F$12</c:f>
                <c:numCache>
                  <c:formatCode>General</c:formatCode>
                  <c:ptCount val="5"/>
                  <c:pt idx="0">
                    <c:v>6.2626713323640226</c:v>
                  </c:pt>
                  <c:pt idx="1">
                    <c:v>3.9222541535192561</c:v>
                  </c:pt>
                  <c:pt idx="2">
                    <c:v>3.3028844992994655</c:v>
                  </c:pt>
                  <c:pt idx="3">
                    <c:v>4.8817277705379087</c:v>
                  </c:pt>
                  <c:pt idx="4">
                    <c:v>3.5425538859858254</c:v>
                  </c:pt>
                </c:numCache>
              </c:numRef>
            </c:plus>
            <c:minus>
              <c:numRef>
                <c:f>'feeding burst num'!$B$12:$F$12</c:f>
                <c:numCache>
                  <c:formatCode>General</c:formatCode>
                  <c:ptCount val="5"/>
                  <c:pt idx="0">
                    <c:v>6.2626713323640226</c:v>
                  </c:pt>
                  <c:pt idx="1">
                    <c:v>3.9222541535192561</c:v>
                  </c:pt>
                  <c:pt idx="2">
                    <c:v>3.3028844992994655</c:v>
                  </c:pt>
                  <c:pt idx="3">
                    <c:v>4.8817277705379087</c:v>
                  </c:pt>
                  <c:pt idx="4">
                    <c:v>3.5425538859858254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num'!$B$3:$F$3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num'!$B$6:$F$6</c:f>
              <c:numCache>
                <c:formatCode>0.000</c:formatCode>
                <c:ptCount val="5"/>
                <c:pt idx="0">
                  <c:v>-49.957446808510639</c:v>
                </c:pt>
                <c:pt idx="1">
                  <c:v>-20.770833333333332</c:v>
                </c:pt>
                <c:pt idx="2">
                  <c:v>-12.155555555555555</c:v>
                </c:pt>
                <c:pt idx="3">
                  <c:v>-22.675000000000001</c:v>
                </c:pt>
                <c:pt idx="4">
                  <c:v>-21.76595744680851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5-3443-B37F-034790DC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16347590528853"/>
          <c:y val="0.21185192751815463"/>
          <c:w val="0.64304228094067772"/>
          <c:h val="0.6400269773160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'feeding burst duration'!$A$4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duration'!$B$10:$F$10</c:f>
                <c:numCache>
                  <c:formatCode>General</c:formatCode>
                  <c:ptCount val="5"/>
                  <c:pt idx="0">
                    <c:v>0.1246432328729227</c:v>
                  </c:pt>
                  <c:pt idx="1">
                    <c:v>0.1495728113111609</c:v>
                  </c:pt>
                  <c:pt idx="2">
                    <c:v>0.14188461875651828</c:v>
                  </c:pt>
                  <c:pt idx="3">
                    <c:v>9.3074618060398587E-2</c:v>
                  </c:pt>
                  <c:pt idx="4">
                    <c:v>0.19738146113035721</c:v>
                  </c:pt>
                </c:numCache>
              </c:numRef>
            </c:plus>
            <c:minus>
              <c:numRef>
                <c:f>'feeding burst duration'!$B$10:$F$10</c:f>
                <c:numCache>
                  <c:formatCode>General</c:formatCode>
                  <c:ptCount val="5"/>
                  <c:pt idx="0">
                    <c:v>0.1246432328729227</c:v>
                  </c:pt>
                  <c:pt idx="1">
                    <c:v>0.1495728113111609</c:v>
                  </c:pt>
                  <c:pt idx="2">
                    <c:v>0.14188461875651828</c:v>
                  </c:pt>
                  <c:pt idx="3">
                    <c:v>9.3074618060398587E-2</c:v>
                  </c:pt>
                  <c:pt idx="4">
                    <c:v>0.19738146113035721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duration'!$B$4:$F$4</c:f>
              <c:numCache>
                <c:formatCode>0.000</c:formatCode>
                <c:ptCount val="5"/>
                <c:pt idx="0">
                  <c:v>-0.20234042553191486</c:v>
                </c:pt>
                <c:pt idx="1">
                  <c:v>-6.9285714285714325E-2</c:v>
                </c:pt>
                <c:pt idx="2">
                  <c:v>-3.9583333333333331E-2</c:v>
                </c:pt>
                <c:pt idx="3">
                  <c:v>-8.2424242424242414E-2</c:v>
                </c:pt>
                <c:pt idx="4">
                  <c:v>-0.38081081081081086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0-9047-9816-8E212F74A7C4}"/>
            </c:ext>
          </c:extLst>
        </c:ser>
        <c:ser>
          <c:idx val="1"/>
          <c:order val="1"/>
          <c:tx>
            <c:strRef>
              <c:f>'feeding burst duration'!$A$5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duration'!$B$11:$F$11</c:f>
                <c:numCache>
                  <c:formatCode>General</c:formatCode>
                  <c:ptCount val="5"/>
                  <c:pt idx="0">
                    <c:v>9.308390120406046E-2</c:v>
                  </c:pt>
                  <c:pt idx="1">
                    <c:v>0.10811034762470063</c:v>
                  </c:pt>
                  <c:pt idx="2">
                    <c:v>0.1695287049462901</c:v>
                  </c:pt>
                  <c:pt idx="3">
                    <c:v>48.856222331387812</c:v>
                  </c:pt>
                  <c:pt idx="4">
                    <c:v>0.10728753226753153</c:v>
                  </c:pt>
                </c:numCache>
              </c:numRef>
            </c:plus>
            <c:minus>
              <c:numRef>
                <c:f>'feeding burst duration'!$B$11:$F$11</c:f>
                <c:numCache>
                  <c:formatCode>General</c:formatCode>
                  <c:ptCount val="5"/>
                  <c:pt idx="0">
                    <c:v>9.308390120406046E-2</c:v>
                  </c:pt>
                  <c:pt idx="1">
                    <c:v>0.10811034762470063</c:v>
                  </c:pt>
                  <c:pt idx="2">
                    <c:v>0.1695287049462901</c:v>
                  </c:pt>
                  <c:pt idx="3">
                    <c:v>48.856222331387812</c:v>
                  </c:pt>
                  <c:pt idx="4">
                    <c:v>0.10728753226753153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duration'!$B$5:$F$5</c:f>
              <c:numCache>
                <c:formatCode>0.000</c:formatCode>
                <c:ptCount val="5"/>
                <c:pt idx="0">
                  <c:v>-6.7045454545454578E-3</c:v>
                </c:pt>
                <c:pt idx="1">
                  <c:v>-0.28536585365853651</c:v>
                </c:pt>
                <c:pt idx="2">
                  <c:v>0.22716666666666666</c:v>
                </c:pt>
                <c:pt idx="3">
                  <c:v>48.549852941176461</c:v>
                </c:pt>
                <c:pt idx="4">
                  <c:v>-0.10779411764705882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0-9047-9816-8E212F74A7C4}"/>
            </c:ext>
          </c:extLst>
        </c:ser>
        <c:ser>
          <c:idx val="2"/>
          <c:order val="2"/>
          <c:tx>
            <c:strRef>
              <c:f>'feeding burst duration'!$A$6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'feeding burst duration'!$B$12:$F$12</c:f>
                <c:numCache>
                  <c:formatCode>General</c:formatCode>
                  <c:ptCount val="5"/>
                  <c:pt idx="0">
                    <c:v>214.44715468106574</c:v>
                  </c:pt>
                  <c:pt idx="1">
                    <c:v>0.1554064524164086</c:v>
                  </c:pt>
                  <c:pt idx="2">
                    <c:v>0.28430471318148359</c:v>
                  </c:pt>
                  <c:pt idx="3">
                    <c:v>0.19669111843074899</c:v>
                  </c:pt>
                  <c:pt idx="4">
                    <c:v>104.4789017330734</c:v>
                  </c:pt>
                </c:numCache>
              </c:numRef>
            </c:plus>
            <c:minus>
              <c:numRef>
                <c:f>'feeding burst duration'!$B$12:$F$12</c:f>
                <c:numCache>
                  <c:formatCode>General</c:formatCode>
                  <c:ptCount val="5"/>
                  <c:pt idx="0">
                    <c:v>214.44715468106574</c:v>
                  </c:pt>
                  <c:pt idx="1">
                    <c:v>0.1554064524164086</c:v>
                  </c:pt>
                  <c:pt idx="2">
                    <c:v>0.28430471318148359</c:v>
                  </c:pt>
                  <c:pt idx="3">
                    <c:v>0.19669111843074899</c:v>
                  </c:pt>
                  <c:pt idx="4">
                    <c:v>104.4789017330734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'feeding burst duration'!$B$3:$F$3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'feeding burst duration'!$B$6:$F$6</c:f>
              <c:numCache>
                <c:formatCode>0.000</c:formatCode>
                <c:ptCount val="5"/>
                <c:pt idx="0">
                  <c:v>213.37374999999994</c:v>
                </c:pt>
                <c:pt idx="1">
                  <c:v>-1.2380645161290322</c:v>
                </c:pt>
                <c:pt idx="2">
                  <c:v>-1.0310714285714286</c:v>
                </c:pt>
                <c:pt idx="3">
                  <c:v>-0.49285714285714288</c:v>
                </c:pt>
                <c:pt idx="4">
                  <c:v>128.0693333333333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0-9047-9816-8E212F74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5B81-E987-3B48-82B8-E5FD88ED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82A7E-89C4-5F43-AFB0-E2A149B5D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5BF7C-E8A8-2D4B-B1A5-09D70870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16474-34F2-4E4A-BD19-06E3EC22F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E4163-655D-604A-B7E5-F286BFC3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5E872-3506-1E45-B7C5-E93763E44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15</xdr:row>
      <xdr:rowOff>25400</xdr:rowOff>
    </xdr:from>
    <xdr:to>
      <xdr:col>3</xdr:col>
      <xdr:colOff>458766</xdr:colOff>
      <xdr:row>23</xdr:row>
      <xdr:rowOff>39191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D75D-2CC6-F34D-B0D4-69D479C8D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AD1A-161B-9E47-958B-4244304258AE}">
  <dimension ref="A1:M13"/>
  <sheetViews>
    <sheetView tabSelected="1" zoomScale="93" workbookViewId="0">
      <selection activeCell="I6" sqref="I6"/>
    </sheetView>
  </sheetViews>
  <sheetFormatPr baseColWidth="10" defaultRowHeight="16" x14ac:dyDescent="0.2"/>
  <sheetData>
    <row r="1" spans="1:13" x14ac:dyDescent="0.2">
      <c r="A1" s="1" t="s">
        <v>31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Sheet3!K6</f>
        <v>-54.482083333333343</v>
      </c>
      <c r="C4" s="3">
        <f>Sheet3!K21</f>
        <v>-51.372083333333336</v>
      </c>
      <c r="D4" s="3">
        <f>Sheet3!K35</f>
        <v>5.9491304347826084</v>
      </c>
      <c r="E4" s="3">
        <f>Sheet3!K49</f>
        <v>10.918749999999999</v>
      </c>
      <c r="F4" s="3">
        <f>Sheet3!K63</f>
        <v>15.581086956521739</v>
      </c>
      <c r="I4">
        <f>MIN(ABS(B6-B5),ABS(B6-B4))</f>
        <v>245.85089539007086</v>
      </c>
      <c r="J4" s="8">
        <f t="shared" ref="J4:M4" si="0">MIN(ABS(C6-C5),ABS(C6-C4))</f>
        <v>106.71020833333336</v>
      </c>
      <c r="K4" s="8">
        <f t="shared" si="0"/>
        <v>114.78644949494952</v>
      </c>
      <c r="L4" s="8">
        <f t="shared" si="0"/>
        <v>153.92824999999999</v>
      </c>
      <c r="M4" s="8">
        <f t="shared" si="0"/>
        <v>186.96044865864943</v>
      </c>
    </row>
    <row r="5" spans="1:13" x14ac:dyDescent="0.2">
      <c r="A5" t="s">
        <v>8</v>
      </c>
      <c r="B5" s="3">
        <f>Sheet3!K7</f>
        <v>-26.505208333333332</v>
      </c>
      <c r="C5" s="3">
        <f>Sheet3!K22</f>
        <v>-45.938333333333333</v>
      </c>
      <c r="D5" s="3">
        <f>Sheet3!K36</f>
        <v>-2.3197727272727318</v>
      </c>
      <c r="E5" s="3">
        <f>Sheet3!K50</f>
        <v>7.2740000000000009</v>
      </c>
      <c r="F5" s="3">
        <f>Sheet3!K64</f>
        <v>33.660869565217403</v>
      </c>
    </row>
    <row r="6" spans="1:13" x14ac:dyDescent="0.2">
      <c r="A6" t="s">
        <v>9</v>
      </c>
      <c r="B6" s="3">
        <f>Sheet3!K8</f>
        <v>-300.33297872340421</v>
      </c>
      <c r="C6" s="3">
        <f>Sheet3!K23</f>
        <v>-158.08229166666669</v>
      </c>
      <c r="D6" s="3">
        <f>Sheet3!K37</f>
        <v>-117.10622222222226</v>
      </c>
      <c r="E6" s="3">
        <f>Sheet3!K51</f>
        <v>-146.65424999999999</v>
      </c>
      <c r="F6" s="3">
        <f>Sheet3!K65</f>
        <v>-171.37936170212768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196.68071631205669</v>
      </c>
      <c r="J8" s="6">
        <f>0.3*I4</f>
        <v>73.755268617021258</v>
      </c>
      <c r="L8">
        <f>0.4*I4</f>
        <v>98.340358156028344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Sheet3!K12</f>
        <v>45.86096026195689</v>
      </c>
      <c r="C10" s="3">
        <f>Sheet3!K27</f>
        <v>34.698145868053288</v>
      </c>
      <c r="D10" s="3">
        <f>Sheet3!K41</f>
        <v>17.797756825019281</v>
      </c>
      <c r="E10" s="3">
        <f>Sheet3!K55</f>
        <v>48.712988102720956</v>
      </c>
      <c r="F10" s="3">
        <f>Sheet3!K69</f>
        <v>24.952112547873863</v>
      </c>
    </row>
    <row r="11" spans="1:13" x14ac:dyDescent="0.2">
      <c r="A11" t="s">
        <v>8</v>
      </c>
      <c r="B11" s="3">
        <f>Sheet3!K13</f>
        <v>42.821891822252148</v>
      </c>
      <c r="C11" s="3">
        <f>Sheet3!K28</f>
        <v>33.604816010091525</v>
      </c>
      <c r="D11" s="3">
        <f>Sheet3!K42</f>
        <v>21.881911497664237</v>
      </c>
      <c r="E11" s="3">
        <f>Sheet3!K56</f>
        <v>33.607657460381837</v>
      </c>
      <c r="F11" s="3">
        <f>Sheet3!K70</f>
        <v>34.027180743564067</v>
      </c>
    </row>
    <row r="12" spans="1:13" x14ac:dyDescent="0.2">
      <c r="A12" t="s">
        <v>9</v>
      </c>
      <c r="B12" s="3">
        <f>Sheet3!K14</f>
        <v>35.093882780269162</v>
      </c>
      <c r="C12" s="3">
        <f>Sheet3!K29</f>
        <v>22.917167635864544</v>
      </c>
      <c r="D12" s="3">
        <f>Sheet3!K43</f>
        <v>21.111187819265204</v>
      </c>
      <c r="E12" s="3">
        <f>Sheet3!K57</f>
        <v>24.992944732380639</v>
      </c>
      <c r="F12" s="3">
        <f>Sheet3!K71</f>
        <v>23.649773508300626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CDAE-9623-9B44-8315-BFDF5B6DC619}">
  <dimension ref="A1:M13"/>
  <sheetViews>
    <sheetView zoomScale="93" workbookViewId="0">
      <selection activeCell="L8" sqref="L8"/>
    </sheetView>
  </sheetViews>
  <sheetFormatPr baseColWidth="10" defaultRowHeight="16" x14ac:dyDescent="0.2"/>
  <sheetData>
    <row r="1" spans="1:13" x14ac:dyDescent="0.2">
      <c r="A1" s="1" t="s">
        <v>30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Sheet3!D6</f>
        <v>-27.875</v>
      </c>
      <c r="C4" s="3">
        <f>Sheet3!D21</f>
        <v>-22.291666666666668</v>
      </c>
      <c r="D4" s="3">
        <f>Sheet3!D35</f>
        <v>5.1086956521739131</v>
      </c>
      <c r="E4" s="3">
        <f>Sheet3!D49</f>
        <v>0.5</v>
      </c>
      <c r="F4" s="3">
        <f>Sheet3!D63</f>
        <v>-10.130434782608695</v>
      </c>
      <c r="I4">
        <f>MIN(ABS(B6-B5),ABS(B6-B4))</f>
        <v>79.167553191489361</v>
      </c>
      <c r="J4" s="8">
        <f t="shared" ref="J4:M4" si="0">MIN(ABS(C6-C5),ABS(C6-C4))</f>
        <v>43</v>
      </c>
      <c r="K4" s="7">
        <f t="shared" si="0"/>
        <v>70.419806763285024</v>
      </c>
      <c r="L4" s="8">
        <f t="shared" si="0"/>
        <v>51.85</v>
      </c>
      <c r="M4" s="7">
        <f t="shared" si="0"/>
        <v>76.635522664199812</v>
      </c>
    </row>
    <row r="5" spans="1:13" x14ac:dyDescent="0.2">
      <c r="A5" t="s">
        <v>8</v>
      </c>
      <c r="B5" s="3">
        <f>Sheet3!D7</f>
        <v>-16.375</v>
      </c>
      <c r="C5" s="3">
        <f>Sheet3!D22</f>
        <v>-22.833333333333332</v>
      </c>
      <c r="D5" s="3">
        <f>Sheet3!D36</f>
        <v>5.7727272727272725</v>
      </c>
      <c r="E5" s="3">
        <f>Sheet3!D50</f>
        <v>-3.5249999999999999</v>
      </c>
      <c r="F5" s="3">
        <f>Sheet3!D64</f>
        <v>11.195652173913043</v>
      </c>
    </row>
    <row r="6" spans="1:13" x14ac:dyDescent="0.2">
      <c r="A6" t="s">
        <v>9</v>
      </c>
      <c r="B6" s="3">
        <f>Sheet3!D8</f>
        <v>-107.04255319148936</v>
      </c>
      <c r="C6" s="3">
        <f>Sheet3!D23</f>
        <v>-65.833333333333329</v>
      </c>
      <c r="D6" s="3">
        <f>Sheet3!D37</f>
        <v>-65.311111111111117</v>
      </c>
      <c r="E6" s="3">
        <f>Sheet3!D51</f>
        <v>-55.375</v>
      </c>
      <c r="F6" s="3">
        <f>Sheet3!D65</f>
        <v>-86.765957446808514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63.334042553191495</v>
      </c>
      <c r="J8" s="6">
        <f>0.3*I4</f>
        <v>23.750265957446807</v>
      </c>
      <c r="L8">
        <f>0.4*I4</f>
        <v>31.667021276595747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Sheet3!D12</f>
        <v>17.615012763134466</v>
      </c>
      <c r="C10" s="3">
        <f>Sheet3!D27</f>
        <v>14.299728408784967</v>
      </c>
      <c r="D10" s="3">
        <f>Sheet3!D41</f>
        <v>12.022934133545942</v>
      </c>
      <c r="E10" s="3">
        <f>Sheet3!D55</f>
        <v>21.407702903154824</v>
      </c>
      <c r="F10" s="3">
        <f>Sheet3!D69</f>
        <v>13.340527359791484</v>
      </c>
    </row>
    <row r="11" spans="1:13" x14ac:dyDescent="0.2">
      <c r="A11" t="s">
        <v>8</v>
      </c>
      <c r="B11" s="3">
        <f>Sheet3!D13</f>
        <v>18.515989472203525</v>
      </c>
      <c r="C11" s="3">
        <f>Sheet3!D28</f>
        <v>15.131642593089881</v>
      </c>
      <c r="D11" s="3">
        <f>Sheet3!D42</f>
        <v>11.746794067445112</v>
      </c>
      <c r="E11" s="3">
        <f>Sheet3!D56</f>
        <v>14.310565735381205</v>
      </c>
      <c r="F11" s="3">
        <f>Sheet3!D70</f>
        <v>19.486465501577534</v>
      </c>
    </row>
    <row r="12" spans="1:13" x14ac:dyDescent="0.2">
      <c r="A12" t="s">
        <v>9</v>
      </c>
      <c r="B12" s="3">
        <f>Sheet3!D14</f>
        <v>13.915496172103481</v>
      </c>
      <c r="C12" s="3">
        <f>Sheet3!D29</f>
        <v>9.7413506522222502</v>
      </c>
      <c r="D12" s="3">
        <f>Sheet3!D43</f>
        <v>12.044942030051253</v>
      </c>
      <c r="E12" s="3">
        <f>Sheet3!D57</f>
        <v>9.6422339881404699</v>
      </c>
      <c r="F12" s="3">
        <f>Sheet3!D71</f>
        <v>13.929159106673206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FD7E-B419-174D-A8FA-D5E0E3707186}">
  <dimension ref="A1:M13"/>
  <sheetViews>
    <sheetView zoomScale="93" workbookViewId="0">
      <selection activeCell="M4" sqref="M4"/>
    </sheetView>
  </sheetViews>
  <sheetFormatPr baseColWidth="10" defaultRowHeight="16" x14ac:dyDescent="0.2"/>
  <sheetData>
    <row r="1" spans="1:13" x14ac:dyDescent="0.2">
      <c r="A1" s="1" t="s">
        <v>28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Sheet3!B6</f>
        <v>0.14614583333333334</v>
      </c>
      <c r="C4" s="3">
        <f>Sheet3!B21</f>
        <v>0.12197916666666665</v>
      </c>
      <c r="D4" s="3">
        <f>Sheet3!B35</f>
        <v>-8.6956521739130474E-2</v>
      </c>
      <c r="E4" s="3">
        <f>Sheet3!B49</f>
        <v>4.2499999999999996E-2</v>
      </c>
      <c r="F4" s="3">
        <f>Sheet3!B63</f>
        <v>0.16934782608695656</v>
      </c>
      <c r="I4" s="9">
        <f>MIN(ABS(B6-B5),ABS(B6-B4))</f>
        <v>0.838911790780142</v>
      </c>
      <c r="J4">
        <f t="shared" ref="J4:M4" si="0">MIN(ABS(C6-C5),ABS(C6-C4))</f>
        <v>0.11927083333333331</v>
      </c>
      <c r="K4" s="9">
        <f t="shared" si="0"/>
        <v>0.23572222222222239</v>
      </c>
      <c r="L4">
        <f t="shared" si="0"/>
        <v>7.6499999999999985E-2</v>
      </c>
      <c r="M4" s="8">
        <f t="shared" si="0"/>
        <v>0.49476873265494903</v>
      </c>
    </row>
    <row r="5" spans="1:13" x14ac:dyDescent="0.2">
      <c r="A5" t="s">
        <v>8</v>
      </c>
      <c r="B5" s="3">
        <f>Sheet3!B7</f>
        <v>0.16437500000000002</v>
      </c>
      <c r="C5" s="3">
        <f>Sheet3!B22</f>
        <v>2.0208333333333314E-2</v>
      </c>
      <c r="D5" s="3">
        <f>Sheet3!B36</f>
        <v>-0.30749999999999988</v>
      </c>
      <c r="E5" s="3">
        <f>Sheet3!B50</f>
        <v>-7.5000000000000067E-4</v>
      </c>
      <c r="F5" s="3">
        <f>Sheet3!B64</f>
        <v>6.4130434782608686E-2</v>
      </c>
    </row>
    <row r="6" spans="1:13" x14ac:dyDescent="0.2">
      <c r="A6" t="s">
        <v>9</v>
      </c>
      <c r="B6" s="3">
        <f>Sheet3!B8</f>
        <v>-0.69276595744680869</v>
      </c>
      <c r="C6" s="3">
        <f>Sheet3!B23</f>
        <v>-9.9062499999999998E-2</v>
      </c>
      <c r="D6" s="3">
        <f>Sheet3!B37</f>
        <v>-0.54322222222222227</v>
      </c>
      <c r="E6" s="3">
        <f>Sheet3!B51</f>
        <v>-7.7249999999999985E-2</v>
      </c>
      <c r="F6" s="3">
        <f>Sheet3!B65</f>
        <v>-0.43063829787234031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0.67112943262411362</v>
      </c>
      <c r="J8" s="6">
        <f>0.3*I4</f>
        <v>0.25167353723404257</v>
      </c>
      <c r="L8">
        <f>0.4*I4</f>
        <v>0.33556471631205681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Sheet3!B12</f>
        <v>0.17003351773660963</v>
      </c>
      <c r="C10" s="3">
        <f>Sheet3!B27</f>
        <v>0.10455248473964379</v>
      </c>
      <c r="D10" s="3">
        <f>Sheet3!B41</f>
        <v>0.15826546816061393</v>
      </c>
      <c r="E10" s="3">
        <f>Sheet3!B55</f>
        <v>8.897583221273471E-2</v>
      </c>
      <c r="F10" s="3">
        <f>Sheet3!B69</f>
        <v>0.14805662259778879</v>
      </c>
    </row>
    <row r="11" spans="1:13" x14ac:dyDescent="0.2">
      <c r="A11" t="s">
        <v>8</v>
      </c>
      <c r="B11" s="3">
        <f>Sheet3!B13</f>
        <v>0.10778265917070241</v>
      </c>
      <c r="C11" s="3">
        <f>Sheet3!B28</f>
        <v>0.11912775473783206</v>
      </c>
      <c r="D11" s="3">
        <f>Sheet3!B42</f>
        <v>0.21655861741803931</v>
      </c>
      <c r="E11" s="3">
        <f>Sheet3!B56</f>
        <v>0.13040955579860602</v>
      </c>
      <c r="F11" s="3">
        <f>Sheet3!B70</f>
        <v>0.13791234214051257</v>
      </c>
    </row>
    <row r="12" spans="1:13" x14ac:dyDescent="0.2">
      <c r="A12" t="s">
        <v>9</v>
      </c>
      <c r="B12" s="3">
        <f>Sheet3!B14</f>
        <v>0.12298531914811196</v>
      </c>
      <c r="C12" s="3">
        <f>Sheet3!B29</f>
        <v>7.4532326785343522E-2</v>
      </c>
      <c r="D12" s="3">
        <f>Sheet3!B43</f>
        <v>0.13578635138002601</v>
      </c>
      <c r="E12" s="3">
        <f>Sheet3!B57</f>
        <v>8.9206787642748683E-2</v>
      </c>
      <c r="F12" s="3">
        <f>Sheet3!B71</f>
        <v>8.9506641521915925E-2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3C92-22A1-1149-B3EE-F8330BB1B2AB}">
  <dimension ref="A1:M13"/>
  <sheetViews>
    <sheetView zoomScale="93" workbookViewId="0">
      <selection activeCell="K4" sqref="K4"/>
    </sheetView>
  </sheetViews>
  <sheetFormatPr baseColWidth="10" defaultRowHeight="16" x14ac:dyDescent="0.2"/>
  <sheetData>
    <row r="1" spans="1:13" x14ac:dyDescent="0.2">
      <c r="A1" s="1" t="s">
        <v>28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Sheet3!J6</f>
        <v>-43.625</v>
      </c>
      <c r="C4" s="3">
        <f>Sheet3!J21</f>
        <v>-63.354166666666664</v>
      </c>
      <c r="D4" s="3">
        <f>Sheet3!J35</f>
        <v>3.1956521739130435</v>
      </c>
      <c r="E4" s="3">
        <f>Sheet3!J49</f>
        <v>43.05</v>
      </c>
      <c r="F4" s="3">
        <f>Sheet3!J63</f>
        <v>66.804347826086953</v>
      </c>
      <c r="I4">
        <f>MIN(ABS(B6-B5),ABS(B6-B4))</f>
        <v>385.88563829787233</v>
      </c>
      <c r="J4" s="9">
        <f t="shared" ref="J4:M4" si="0">MIN(ABS(C6-C5),ABS(C6-C4))</f>
        <v>138.20833333333334</v>
      </c>
      <c r="K4" s="8">
        <f t="shared" si="0"/>
        <v>101.09696969696969</v>
      </c>
      <c r="L4" s="8">
        <f t="shared" si="0"/>
        <v>201.875</v>
      </c>
      <c r="M4" s="8">
        <f t="shared" si="0"/>
        <v>205.78492136910268</v>
      </c>
    </row>
    <row r="5" spans="1:13" x14ac:dyDescent="0.2">
      <c r="A5" t="s">
        <v>8</v>
      </c>
      <c r="B5" s="3">
        <f>Sheet3!J7</f>
        <v>-37.208333333333336</v>
      </c>
      <c r="C5" s="3">
        <f>Sheet3!J22</f>
        <v>-51.458333333333336</v>
      </c>
      <c r="D5" s="3">
        <f>Sheet3!J36</f>
        <v>-6.6363636363636367</v>
      </c>
      <c r="E5" s="3">
        <f>Sheet3!J50</f>
        <v>18.024999999999999</v>
      </c>
      <c r="F5" s="3">
        <f>Sheet3!J64</f>
        <v>7.8913043478260869</v>
      </c>
    </row>
    <row r="6" spans="1:13" x14ac:dyDescent="0.2">
      <c r="A6" t="s">
        <v>9</v>
      </c>
      <c r="B6" s="3">
        <f>Sheet3!J8</f>
        <v>-429.51063829787233</v>
      </c>
      <c r="C6" s="3">
        <f>Sheet3!J23</f>
        <v>-201.5625</v>
      </c>
      <c r="D6" s="3">
        <f>Sheet3!J37</f>
        <v>-107.73333333333333</v>
      </c>
      <c r="E6" s="3">
        <f>Sheet3!J51</f>
        <v>-183.85</v>
      </c>
      <c r="F6" s="3">
        <f>Sheet3!J65</f>
        <v>-197.89361702127658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308.70851063829787</v>
      </c>
      <c r="J8" s="6">
        <f>0.3*I4</f>
        <v>115.7656914893617</v>
      </c>
      <c r="L8">
        <f>0.4*I4</f>
        <v>154.35425531914893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Sheet3!J12</f>
        <v>78.568416819062236</v>
      </c>
      <c r="C10" s="3">
        <f>Sheet3!J27</f>
        <v>48.762582387728166</v>
      </c>
      <c r="D10" s="3">
        <f>Sheet3!J41</f>
        <v>27.367328092506863</v>
      </c>
      <c r="E10" s="3">
        <f>Sheet3!J55</f>
        <v>70.898627070718518</v>
      </c>
      <c r="F10" s="3">
        <f>Sheet3!J69</f>
        <v>35.370716067609877</v>
      </c>
    </row>
    <row r="11" spans="1:13" x14ac:dyDescent="0.2">
      <c r="A11" t="s">
        <v>8</v>
      </c>
      <c r="B11" s="3">
        <f>Sheet3!J13</f>
        <v>63.411194382305588</v>
      </c>
      <c r="C11" s="3">
        <f>Sheet3!J28</f>
        <v>44.417146934318851</v>
      </c>
      <c r="D11" s="3">
        <f>Sheet3!J42</f>
        <v>30.022614642421246</v>
      </c>
      <c r="E11" s="3">
        <f>Sheet3!J56</f>
        <v>43.166010600400014</v>
      </c>
      <c r="F11" s="3">
        <f>Sheet3!J70</f>
        <v>28.837747475818929</v>
      </c>
    </row>
    <row r="12" spans="1:13" x14ac:dyDescent="0.2">
      <c r="A12" t="s">
        <v>9</v>
      </c>
      <c r="B12" s="3">
        <f>Sheet3!J14</f>
        <v>51.294003670271572</v>
      </c>
      <c r="C12" s="3">
        <f>Sheet3!J29</f>
        <v>34.932367611703903</v>
      </c>
      <c r="D12" s="3">
        <f>Sheet3!J43</f>
        <v>28.51932536354812</v>
      </c>
      <c r="E12" s="3">
        <f>Sheet3!J57</f>
        <v>37.270864918792419</v>
      </c>
      <c r="F12" s="3">
        <f>Sheet3!J71</f>
        <v>30.189031862792866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3C58-B10C-4D4F-A847-8371DF4FECE5}">
  <dimension ref="A1:M13"/>
  <sheetViews>
    <sheetView zoomScale="93" workbookViewId="0">
      <selection activeCell="K4" sqref="K4"/>
    </sheetView>
  </sheetViews>
  <sheetFormatPr baseColWidth="10" defaultRowHeight="16" x14ac:dyDescent="0.2"/>
  <sheetData>
    <row r="1" spans="1:13" x14ac:dyDescent="0.2">
      <c r="A1" s="1" t="s">
        <v>28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Sheet3!H6</f>
        <v>-2.0312500000000001E-2</v>
      </c>
      <c r="C4" s="3">
        <f>Sheet3!H21</f>
        <v>-3.9583333333333331E-2</v>
      </c>
      <c r="D4" s="3">
        <f>Sheet3!H35</f>
        <v>-1.4883720930232556E-2</v>
      </c>
      <c r="E4" s="3">
        <f>Sheet3!H49</f>
        <v>-2.1250000000000005E-2</v>
      </c>
      <c r="F4" s="3">
        <f>Sheet3!H63</f>
        <v>-3.833333333333333E-2</v>
      </c>
      <c r="I4">
        <f>MIN(ABS(B6-B5),ABS(B6-B4))</f>
        <v>0.10879170879676441</v>
      </c>
      <c r="J4" s="7">
        <f t="shared" ref="J4:M4" si="0">MIN(ABS(C6-C5),ABS(C6-C4))</f>
        <v>8.6875000000000008E-2</v>
      </c>
      <c r="K4" s="8">
        <f t="shared" si="0"/>
        <v>6.7616279069767443E-2</v>
      </c>
      <c r="L4" s="8">
        <f t="shared" si="0"/>
        <v>7.0125000000000007E-2</v>
      </c>
      <c r="M4" s="8">
        <f t="shared" si="0"/>
        <v>7.8555555555555573E-2</v>
      </c>
    </row>
    <row r="5" spans="1:13" x14ac:dyDescent="0.2">
      <c r="A5" t="s">
        <v>8</v>
      </c>
      <c r="B5" s="3">
        <f>Sheet3!H7</f>
        <v>-2.4347826086956525E-2</v>
      </c>
      <c r="C5" s="3">
        <f>Sheet3!H22</f>
        <v>-2.6979166666666669E-2</v>
      </c>
      <c r="D5" s="3">
        <f>Sheet3!H36</f>
        <v>-1.3461538461538459E-2</v>
      </c>
      <c r="E5" s="3">
        <f>Sheet3!H50</f>
        <v>1.8375000000000006E-2</v>
      </c>
      <c r="F5" s="3">
        <f>Sheet3!H64</f>
        <v>-6.2820512820512889E-3</v>
      </c>
    </row>
    <row r="6" spans="1:13" x14ac:dyDescent="0.2">
      <c r="A6" t="s">
        <v>9</v>
      </c>
      <c r="B6" s="3">
        <f>Sheet3!H8</f>
        <v>-0.13313953488372093</v>
      </c>
      <c r="C6" s="3">
        <f>Sheet3!H23</f>
        <v>-0.12645833333333334</v>
      </c>
      <c r="D6" s="3">
        <f>Sheet3!H37</f>
        <v>-8.2500000000000004E-2</v>
      </c>
      <c r="E6" s="3">
        <f>Sheet3!H51</f>
        <v>-9.1375000000000012E-2</v>
      </c>
      <c r="F6" s="3">
        <f>Sheet3!H65</f>
        <v>-0.1168888888888889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8.7033367037411533E-2</v>
      </c>
      <c r="J8" s="6">
        <f>0.3*I4</f>
        <v>3.2637512639029323E-2</v>
      </c>
      <c r="L8">
        <f>0.4*I4</f>
        <v>4.3516683518705766E-2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Sheet3!H12</f>
        <v>1.0060109953592397E-2</v>
      </c>
      <c r="C10" s="3">
        <f>Sheet3!H27</f>
        <v>1.4063427537049231E-2</v>
      </c>
      <c r="D10" s="3">
        <f>Sheet3!H41</f>
        <v>1.394945032009931E-2</v>
      </c>
      <c r="E10" s="3">
        <f>Sheet3!H55</f>
        <v>1.7865909020483819E-2</v>
      </c>
      <c r="F10" s="3">
        <f>Sheet3!H69</f>
        <v>1.3455876265060035E-2</v>
      </c>
    </row>
    <row r="11" spans="1:13" x14ac:dyDescent="0.2">
      <c r="A11" t="s">
        <v>8</v>
      </c>
      <c r="B11" s="3">
        <f>Sheet3!H13</f>
        <v>1.2585560984938576E-2</v>
      </c>
      <c r="C11" s="3">
        <f>Sheet3!H28</f>
        <v>1.4964304145759163E-2</v>
      </c>
      <c r="D11" s="3">
        <f>Sheet3!H42</f>
        <v>1.2667439753053036E-2</v>
      </c>
      <c r="E11" s="3">
        <f>Sheet3!H56</f>
        <v>2.3400353040838883E-2</v>
      </c>
      <c r="F11" s="3">
        <f>Sheet3!H70</f>
        <v>1.1906232205923135E-2</v>
      </c>
    </row>
    <row r="12" spans="1:13" x14ac:dyDescent="0.2">
      <c r="A12" t="s">
        <v>9</v>
      </c>
      <c r="B12" s="3">
        <f>Sheet3!H14</f>
        <v>1.1646109783294599E-2</v>
      </c>
      <c r="C12" s="3">
        <f>Sheet3!H29</f>
        <v>1.3331359284275193E-2</v>
      </c>
      <c r="D12" s="3">
        <f>Sheet3!H43</f>
        <v>1.9745983038426982E-2</v>
      </c>
      <c r="E12" s="3">
        <f>Sheet3!H57</f>
        <v>1.5320285174255498E-2</v>
      </c>
      <c r="F12" s="3">
        <f>Sheet3!H71</f>
        <v>1.4812198843112426E-2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69EC-8ABA-C044-B963-B063512DC83C}">
  <dimension ref="A1:M13"/>
  <sheetViews>
    <sheetView zoomScale="93" workbookViewId="0">
      <selection activeCell="K4" sqref="K4"/>
    </sheetView>
  </sheetViews>
  <sheetFormatPr baseColWidth="10" defaultRowHeight="16" x14ac:dyDescent="0.2"/>
  <sheetData>
    <row r="1" spans="1:13" x14ac:dyDescent="0.2">
      <c r="A1" s="1" t="s">
        <v>28</v>
      </c>
    </row>
    <row r="2" spans="1:13" x14ac:dyDescent="0.2">
      <c r="A2" t="s">
        <v>29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3" x14ac:dyDescent="0.2">
      <c r="A4" t="s">
        <v>7</v>
      </c>
      <c r="B4" s="3">
        <f>Sheet3!G6</f>
        <v>-2.9583333333333335</v>
      </c>
      <c r="C4" s="3">
        <f>Sheet3!G21</f>
        <v>-8.25</v>
      </c>
      <c r="D4" s="3">
        <f>Sheet3!G35</f>
        <v>0.82608695652173914</v>
      </c>
      <c r="E4" s="3">
        <f>Sheet3!G49</f>
        <v>4.7249999999999996</v>
      </c>
      <c r="F4" s="3">
        <f>Sheet3!G63</f>
        <v>7.1956521739130439</v>
      </c>
      <c r="I4">
        <f>MIN(ABS(B6-B5),ABS(B6-B4))</f>
        <v>45.457446808510639</v>
      </c>
      <c r="J4" s="9">
        <f t="shared" ref="J4:M4" si="0">MIN(ABS(C6-C5),ABS(C6-C4))</f>
        <v>12.520833333333332</v>
      </c>
      <c r="K4" s="8">
        <f t="shared" si="0"/>
        <v>10.9510101010101</v>
      </c>
      <c r="L4" s="8">
        <f t="shared" si="0"/>
        <v>26.400000000000002</v>
      </c>
      <c r="M4" s="8">
        <f t="shared" si="0"/>
        <v>22.396392229417206</v>
      </c>
    </row>
    <row r="5" spans="1:13" x14ac:dyDescent="0.2">
      <c r="A5" t="s">
        <v>8</v>
      </c>
      <c r="B5" s="3">
        <f>Sheet3!G7</f>
        <v>-4.5</v>
      </c>
      <c r="C5" s="3">
        <f>Sheet3!G22</f>
        <v>-5.791666666666667</v>
      </c>
      <c r="D5" s="3">
        <f>Sheet3!G36</f>
        <v>-1.2045454545454546</v>
      </c>
      <c r="E5" s="3">
        <f>Sheet3!G50</f>
        <v>3.7250000000000001</v>
      </c>
      <c r="F5" s="3">
        <f>Sheet3!G64</f>
        <v>0.63043478260869568</v>
      </c>
    </row>
    <row r="6" spans="1:13" x14ac:dyDescent="0.2">
      <c r="A6" t="s">
        <v>9</v>
      </c>
      <c r="B6" s="3">
        <f>Sheet3!G8</f>
        <v>-49.957446808510639</v>
      </c>
      <c r="C6" s="3">
        <f>Sheet3!G23</f>
        <v>-20.770833333333332</v>
      </c>
      <c r="D6" s="3">
        <f>Sheet3!G37</f>
        <v>-12.155555555555555</v>
      </c>
      <c r="E6" s="3">
        <f>Sheet3!G51</f>
        <v>-22.675000000000001</v>
      </c>
      <c r="F6" s="3">
        <f>Sheet3!G65</f>
        <v>-21.76595744680851</v>
      </c>
    </row>
    <row r="7" spans="1:13" x14ac:dyDescent="0.2">
      <c r="I7" s="2" t="s">
        <v>10</v>
      </c>
      <c r="J7" s="5" t="s">
        <v>11</v>
      </c>
      <c r="L7" s="2" t="s">
        <v>12</v>
      </c>
    </row>
    <row r="8" spans="1:13" x14ac:dyDescent="0.2">
      <c r="I8">
        <f>0.8*I4</f>
        <v>36.365957446808515</v>
      </c>
      <c r="J8" s="6">
        <f>0.3*I4</f>
        <v>13.637234042553191</v>
      </c>
      <c r="L8">
        <f>0.4*I4</f>
        <v>18.182978723404258</v>
      </c>
    </row>
    <row r="9" spans="1:13" x14ac:dyDescent="0.2">
      <c r="A9" t="s">
        <v>13</v>
      </c>
    </row>
    <row r="10" spans="1:13" x14ac:dyDescent="0.2">
      <c r="A10" t="s">
        <v>7</v>
      </c>
      <c r="B10" s="3">
        <f>Sheet3!G12</f>
        <v>8.7648029967651873</v>
      </c>
      <c r="C10" s="3">
        <f>Sheet3!G27</f>
        <v>5.8532966403799911</v>
      </c>
      <c r="D10" s="3">
        <f>Sheet3!G41</f>
        <v>3.1046644583377745</v>
      </c>
      <c r="E10" s="3">
        <f>Sheet3!G55</f>
        <v>8.3942889239328391</v>
      </c>
      <c r="F10" s="3">
        <f>Sheet3!G69</f>
        <v>4.091657538903883</v>
      </c>
    </row>
    <row r="11" spans="1:13" x14ac:dyDescent="0.2">
      <c r="A11" t="s">
        <v>8</v>
      </c>
      <c r="B11" s="3">
        <f>Sheet3!G13</f>
        <v>7.6005085682771192</v>
      </c>
      <c r="C11" s="3">
        <f>Sheet3!G28</f>
        <v>5.2608346772334551</v>
      </c>
      <c r="D11" s="3">
        <f>Sheet3!G42</f>
        <v>3.5763463505785569</v>
      </c>
      <c r="E11" s="3">
        <f>Sheet3!G56</f>
        <v>5.3368563083907601</v>
      </c>
      <c r="F11" s="3">
        <f>Sheet3!G70</f>
        <v>3.6138967815213014</v>
      </c>
    </row>
    <row r="12" spans="1:13" x14ac:dyDescent="0.2">
      <c r="A12" t="s">
        <v>9</v>
      </c>
      <c r="B12" s="3">
        <f>Sheet3!G14</f>
        <v>6.2626713323640226</v>
      </c>
      <c r="C12" s="3">
        <f>Sheet3!G29</f>
        <v>3.9222541535192561</v>
      </c>
      <c r="D12" s="3">
        <f>Sheet3!G43</f>
        <v>3.3028844992994655</v>
      </c>
      <c r="E12" s="3">
        <f>Sheet3!G57</f>
        <v>4.8817277705379087</v>
      </c>
      <c r="F12" s="3">
        <f>Sheet3!G71</f>
        <v>3.5425538859858254</v>
      </c>
    </row>
    <row r="13" spans="1:13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61A2-8F01-1B45-B5B4-1A7E7E7AE34F}">
  <dimension ref="A1:N13"/>
  <sheetViews>
    <sheetView zoomScale="93" workbookViewId="0">
      <selection activeCell="K4" sqref="K4"/>
    </sheetView>
  </sheetViews>
  <sheetFormatPr baseColWidth="10" defaultRowHeight="16" x14ac:dyDescent="0.2"/>
  <sheetData>
    <row r="1" spans="1:14" x14ac:dyDescent="0.2">
      <c r="A1" s="1" t="s">
        <v>28</v>
      </c>
    </row>
    <row r="2" spans="1:14" x14ac:dyDescent="0.2">
      <c r="A2" t="s">
        <v>29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2" t="s">
        <v>6</v>
      </c>
    </row>
    <row r="4" spans="1:14" x14ac:dyDescent="0.2">
      <c r="A4" t="s">
        <v>7</v>
      </c>
      <c r="B4" s="3">
        <f>Sheet3!E6</f>
        <v>-0.20234042553191486</v>
      </c>
      <c r="C4" s="3">
        <f>Sheet3!E21</f>
        <v>-6.9285714285714325E-2</v>
      </c>
      <c r="D4" s="3">
        <f>Sheet3!E35</f>
        <v>-3.9583333333333331E-2</v>
      </c>
      <c r="E4" s="3">
        <f>Sheet3!E49</f>
        <v>-8.2424242424242414E-2</v>
      </c>
      <c r="F4" s="3">
        <f>Sheet3!E63</f>
        <v>-0.38081081081081086</v>
      </c>
      <c r="I4" s="9">
        <f>MIN(ABS(B6-B5),ABS(B6-B4))</f>
        <v>213.38045454545448</v>
      </c>
      <c r="J4" s="9">
        <f t="shared" ref="J4:M4" si="0">MIN(ABS(C6-C5),ABS(C6-C4))</f>
        <v>0.95269866247049573</v>
      </c>
      <c r="K4" s="9">
        <f t="shared" si="0"/>
        <v>0.99148809523809533</v>
      </c>
      <c r="L4" s="9">
        <f t="shared" si="0"/>
        <v>0.41043290043290048</v>
      </c>
      <c r="M4" s="9">
        <f t="shared" si="0"/>
        <v>128.17712745098035</v>
      </c>
      <c r="N4" s="9"/>
    </row>
    <row r="5" spans="1:14" x14ac:dyDescent="0.2">
      <c r="A5" t="s">
        <v>8</v>
      </c>
      <c r="B5" s="3">
        <f>Sheet3!E7</f>
        <v>-6.7045454545454578E-3</v>
      </c>
      <c r="C5" s="3">
        <f>Sheet3!E22</f>
        <v>-0.28536585365853651</v>
      </c>
      <c r="D5" s="3">
        <f>Sheet3!E36</f>
        <v>0.22716666666666666</v>
      </c>
      <c r="E5" s="3">
        <f>Sheet3!E50</f>
        <v>48.549852941176461</v>
      </c>
      <c r="F5" s="3">
        <f>Sheet3!E64</f>
        <v>-0.10779411764705882</v>
      </c>
      <c r="I5" s="9"/>
      <c r="J5" s="9"/>
      <c r="K5" s="9"/>
      <c r="L5" s="9"/>
      <c r="M5" s="9"/>
      <c r="N5" s="9"/>
    </row>
    <row r="6" spans="1:14" x14ac:dyDescent="0.2">
      <c r="A6" t="s">
        <v>9</v>
      </c>
      <c r="B6" s="3">
        <f>Sheet3!E8</f>
        <v>213.37374999999994</v>
      </c>
      <c r="C6" s="3">
        <f>Sheet3!E23</f>
        <v>-1.2380645161290322</v>
      </c>
      <c r="D6" s="3">
        <f>Sheet3!E37</f>
        <v>-1.0310714285714286</v>
      </c>
      <c r="E6" s="3">
        <f>Sheet3!E51</f>
        <v>-0.49285714285714288</v>
      </c>
      <c r="F6" s="3">
        <f>Sheet3!E65</f>
        <v>128.0693333333333</v>
      </c>
    </row>
    <row r="7" spans="1:14" x14ac:dyDescent="0.2">
      <c r="I7" s="2" t="s">
        <v>10</v>
      </c>
      <c r="J7" s="5" t="s">
        <v>11</v>
      </c>
      <c r="L7" s="2" t="s">
        <v>12</v>
      </c>
    </row>
    <row r="8" spans="1:14" x14ac:dyDescent="0.2">
      <c r="I8">
        <f>0.8*I4</f>
        <v>170.70436363636361</v>
      </c>
      <c r="J8" s="6">
        <f>0.3*I4</f>
        <v>64.014136363636339</v>
      </c>
      <c r="L8">
        <f>0.4*I4</f>
        <v>85.352181818181805</v>
      </c>
    </row>
    <row r="9" spans="1:14" x14ac:dyDescent="0.2">
      <c r="A9" t="s">
        <v>13</v>
      </c>
    </row>
    <row r="10" spans="1:14" x14ac:dyDescent="0.2">
      <c r="A10" t="s">
        <v>7</v>
      </c>
      <c r="B10" s="3">
        <f>Sheet3!E12</f>
        <v>0.1246432328729227</v>
      </c>
      <c r="C10" s="3">
        <f>Sheet3!E27</f>
        <v>0.1495728113111609</v>
      </c>
      <c r="D10" s="3">
        <f>Sheet3!E41</f>
        <v>0.14188461875651828</v>
      </c>
      <c r="E10" s="3">
        <f>Sheet3!E55</f>
        <v>9.3074618060398587E-2</v>
      </c>
      <c r="F10" s="3">
        <f>Sheet3!E69</f>
        <v>0.19738146113035721</v>
      </c>
    </row>
    <row r="11" spans="1:14" x14ac:dyDescent="0.2">
      <c r="A11" t="s">
        <v>8</v>
      </c>
      <c r="B11" s="3">
        <f>Sheet3!E13</f>
        <v>9.308390120406046E-2</v>
      </c>
      <c r="C11" s="3">
        <f>Sheet3!E28</f>
        <v>0.10811034762470063</v>
      </c>
      <c r="D11" s="3">
        <f>Sheet3!E42</f>
        <v>0.1695287049462901</v>
      </c>
      <c r="E11" s="3">
        <f>Sheet3!E56</f>
        <v>48.856222331387812</v>
      </c>
      <c r="F11" s="3">
        <f>Sheet3!E70</f>
        <v>0.10728753226753153</v>
      </c>
    </row>
    <row r="12" spans="1:14" x14ac:dyDescent="0.2">
      <c r="A12" t="s">
        <v>9</v>
      </c>
      <c r="B12" s="3">
        <f>Sheet3!E14</f>
        <v>214.44715468106574</v>
      </c>
      <c r="C12" s="3">
        <f>Sheet3!E29</f>
        <v>0.1554064524164086</v>
      </c>
      <c r="D12" s="3">
        <f>Sheet3!E43</f>
        <v>0.28430471318148359</v>
      </c>
      <c r="E12" s="3">
        <f>Sheet3!E57</f>
        <v>0.19669111843074899</v>
      </c>
      <c r="F12" s="3">
        <f>Sheet3!E71</f>
        <v>104.4789017330734</v>
      </c>
    </row>
    <row r="13" spans="1:14" x14ac:dyDescent="0.2">
      <c r="B13" s="4"/>
      <c r="C13" s="4"/>
      <c r="D13" s="4"/>
      <c r="E13" s="4"/>
      <c r="F13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74C2-E411-EA46-8253-E6359BF7111D}">
  <dimension ref="A1:AE65"/>
  <sheetViews>
    <sheetView topLeftCell="A33" workbookViewId="0">
      <selection activeCell="A35" sqref="A35:AD39"/>
    </sheetView>
  </sheetViews>
  <sheetFormatPr baseColWidth="10" defaultRowHeight="16" x14ac:dyDescent="0.2"/>
  <sheetData>
    <row r="1" spans="1:31" x14ac:dyDescent="0.2">
      <c r="A1" s="1" t="s">
        <v>1</v>
      </c>
    </row>
    <row r="2" spans="1:31" s="1" customFormat="1" x14ac:dyDescent="0.2">
      <c r="A2" s="1" t="s">
        <v>0</v>
      </c>
      <c r="B2" s="1" t="s">
        <v>14</v>
      </c>
      <c r="E2" s="1" t="s">
        <v>15</v>
      </c>
      <c r="H2" s="1" t="s">
        <v>16</v>
      </c>
      <c r="K2" s="1" t="s">
        <v>17</v>
      </c>
      <c r="N2" s="1" t="s">
        <v>18</v>
      </c>
      <c r="Q2" s="1" t="s">
        <v>19</v>
      </c>
      <c r="T2" s="1" t="s">
        <v>20</v>
      </c>
      <c r="W2" s="1" t="s">
        <v>21</v>
      </c>
      <c r="Z2" s="1" t="s">
        <v>22</v>
      </c>
      <c r="AC2" s="1" t="s">
        <v>23</v>
      </c>
    </row>
    <row r="3" spans="1:31" s="1" customFormat="1" x14ac:dyDescent="0.2">
      <c r="B3" s="1" t="s">
        <v>24</v>
      </c>
      <c r="C3" s="1" t="s">
        <v>25</v>
      </c>
      <c r="E3" s="1" t="s">
        <v>24</v>
      </c>
      <c r="F3" s="1" t="s">
        <v>25</v>
      </c>
      <c r="H3" s="1" t="s">
        <v>24</v>
      </c>
      <c r="I3" s="1" t="s">
        <v>25</v>
      </c>
      <c r="K3" s="1" t="s">
        <v>24</v>
      </c>
      <c r="L3" s="1" t="s">
        <v>25</v>
      </c>
      <c r="N3" s="1" t="s">
        <v>24</v>
      </c>
      <c r="O3" s="1" t="s">
        <v>25</v>
      </c>
      <c r="Q3" s="1" t="s">
        <v>24</v>
      </c>
      <c r="R3" s="1" t="s">
        <v>25</v>
      </c>
      <c r="T3" s="1" t="s">
        <v>24</v>
      </c>
      <c r="U3" s="1" t="s">
        <v>25</v>
      </c>
      <c r="W3" s="1" t="s">
        <v>24</v>
      </c>
      <c r="X3" s="1" t="s">
        <v>25</v>
      </c>
      <c r="Z3" s="1" t="s">
        <v>24</v>
      </c>
      <c r="AA3" s="1" t="s">
        <v>25</v>
      </c>
      <c r="AC3" s="1" t="s">
        <v>24</v>
      </c>
      <c r="AD3" s="1" t="s">
        <v>25</v>
      </c>
    </row>
    <row r="4" spans="1:31" x14ac:dyDescent="0.2">
      <c r="A4" s="1" t="s">
        <v>26</v>
      </c>
      <c r="B4">
        <v>1.7022916666666665</v>
      </c>
      <c r="C4">
        <v>1.8484375000000002</v>
      </c>
      <c r="E4">
        <v>41.857604166666654</v>
      </c>
      <c r="F4">
        <v>7.6566666666666663</v>
      </c>
      <c r="H4">
        <v>126.47916666666667</v>
      </c>
      <c r="I4">
        <v>98.604166666666671</v>
      </c>
      <c r="K4">
        <v>1.6975</v>
      </c>
      <c r="L4">
        <v>1.508723404255319</v>
      </c>
      <c r="N4">
        <v>52.09712765957444</v>
      </c>
      <c r="O4">
        <v>7.4148888888888864</v>
      </c>
      <c r="Q4">
        <v>51.9375</v>
      </c>
      <c r="R4">
        <v>48.979166666666664</v>
      </c>
      <c r="T4">
        <v>0.26958333333333334</v>
      </c>
      <c r="U4">
        <v>0.24927083333333336</v>
      </c>
      <c r="W4">
        <v>0.15260416666666665</v>
      </c>
      <c r="X4">
        <v>1.3847916666666669</v>
      </c>
      <c r="Z4">
        <v>460.8125</v>
      </c>
      <c r="AA4">
        <v>417.1875</v>
      </c>
      <c r="AC4">
        <v>323.72104166666679</v>
      </c>
      <c r="AD4">
        <v>269.2389583333333</v>
      </c>
    </row>
    <row r="5" spans="1:31" x14ac:dyDescent="0.2">
      <c r="A5" s="1" t="s">
        <v>8</v>
      </c>
      <c r="B5">
        <v>1.3008333333333335</v>
      </c>
      <c r="C5">
        <v>1.465208333333333</v>
      </c>
      <c r="E5">
        <v>5.0853260869565231</v>
      </c>
      <c r="F5">
        <v>13.904479166666661</v>
      </c>
      <c r="H5">
        <v>114.95833333333333</v>
      </c>
      <c r="I5">
        <v>98.583333333333329</v>
      </c>
      <c r="K5">
        <v>1.5521739130434775</v>
      </c>
      <c r="L5">
        <v>1.5134782608695649</v>
      </c>
      <c r="N5">
        <v>39.809456521739136</v>
      </c>
      <c r="O5">
        <v>15.531888888888885</v>
      </c>
      <c r="Q5">
        <v>42.041666666666664</v>
      </c>
      <c r="R5">
        <v>37.541666666666664</v>
      </c>
      <c r="T5">
        <v>0.26543478260869574</v>
      </c>
      <c r="U5">
        <v>0.24479166666666671</v>
      </c>
      <c r="W5">
        <v>0.19065217391304351</v>
      </c>
      <c r="X5">
        <v>1.3199999999999998</v>
      </c>
      <c r="Z5">
        <v>359.39583333333331</v>
      </c>
      <c r="AA5">
        <v>322.1875</v>
      </c>
      <c r="AC5">
        <v>254.36395833333336</v>
      </c>
      <c r="AD5">
        <v>227.85874999999996</v>
      </c>
    </row>
    <row r="6" spans="1:31" x14ac:dyDescent="0.2">
      <c r="A6" s="1" t="s">
        <v>9</v>
      </c>
      <c r="B6">
        <v>1.5631914893617025</v>
      </c>
      <c r="C6">
        <v>0.87042553191489369</v>
      </c>
      <c r="E6">
        <v>22.544999999999998</v>
      </c>
      <c r="F6">
        <v>295.26477777777774</v>
      </c>
      <c r="H6">
        <v>114.23404255319149</v>
      </c>
      <c r="I6">
        <v>7.1914893617021276</v>
      </c>
      <c r="K6">
        <v>1.6854651162790699</v>
      </c>
      <c r="L6">
        <v>198.53653846153844</v>
      </c>
      <c r="N6">
        <v>6.422560975609759</v>
      </c>
      <c r="O6">
        <v>892.4224999999999</v>
      </c>
      <c r="Q6">
        <v>50.297872340425535</v>
      </c>
      <c r="R6">
        <v>0.34042553191489361</v>
      </c>
      <c r="T6">
        <v>0.26488888888888895</v>
      </c>
      <c r="U6">
        <v>0.13011111111111115</v>
      </c>
      <c r="W6">
        <v>7.6380000000000017</v>
      </c>
      <c r="X6">
        <v>140.41666666666666</v>
      </c>
      <c r="Z6">
        <v>439.17021276595744</v>
      </c>
      <c r="AA6">
        <v>9.6595744680851059</v>
      </c>
      <c r="AC6">
        <v>306.72829787234036</v>
      </c>
      <c r="AD6">
        <v>6.3953191489361725</v>
      </c>
    </row>
    <row r="8" spans="1:31" x14ac:dyDescent="0.2">
      <c r="A8" s="1" t="s">
        <v>13</v>
      </c>
    </row>
    <row r="9" spans="1:3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" t="s">
        <v>26</v>
      </c>
      <c r="B10">
        <v>0.1148170529007792</v>
      </c>
      <c r="C10">
        <v>0.13757470216487314</v>
      </c>
      <c r="E10">
        <v>35.903903588095332</v>
      </c>
      <c r="F10">
        <v>3.2928535857213026</v>
      </c>
      <c r="H10">
        <v>13.07984853023448</v>
      </c>
      <c r="I10">
        <v>11.075568105089365</v>
      </c>
      <c r="K10">
        <v>0.1052066524337319</v>
      </c>
      <c r="L10">
        <v>7.1800304461381984E-2</v>
      </c>
      <c r="N10">
        <v>35.037183808504267</v>
      </c>
      <c r="O10">
        <v>3.9771228480786616</v>
      </c>
      <c r="Q10">
        <v>6.6267247353489118</v>
      </c>
      <c r="R10">
        <v>5.1136454900580031</v>
      </c>
      <c r="T10">
        <v>8.2282828998464196E-3</v>
      </c>
      <c r="U10">
        <v>8.5533753645603509E-3</v>
      </c>
      <c r="W10">
        <v>3.2330432433432491E-2</v>
      </c>
      <c r="X10">
        <v>0.87965006741193019</v>
      </c>
      <c r="Z10">
        <v>61.079587484804037</v>
      </c>
      <c r="AA10">
        <v>41.988279944573833</v>
      </c>
      <c r="AC10">
        <v>32.166895999586096</v>
      </c>
      <c r="AD10">
        <v>28.044230620941107</v>
      </c>
    </row>
    <row r="11" spans="1:31" x14ac:dyDescent="0.2">
      <c r="A11" s="1" t="s">
        <v>8</v>
      </c>
      <c r="B11">
        <v>7.4354094197139217E-2</v>
      </c>
      <c r="C11">
        <v>9.0622350576744573E-2</v>
      </c>
      <c r="E11">
        <v>2.3680401780959426</v>
      </c>
      <c r="F11">
        <v>7.237064280970956</v>
      </c>
      <c r="H11">
        <v>13.548080859529859</v>
      </c>
      <c r="I11">
        <v>11.780303963214237</v>
      </c>
      <c r="K11">
        <v>7.4884879792867162E-2</v>
      </c>
      <c r="L11">
        <v>8.1730065537025082E-2</v>
      </c>
      <c r="N11">
        <v>24.970690758124434</v>
      </c>
      <c r="O11">
        <v>5.004111007660816</v>
      </c>
      <c r="Q11">
        <v>5.4518327920032714</v>
      </c>
      <c r="R11">
        <v>5.0489587380034573</v>
      </c>
      <c r="T11">
        <v>8.8694586523861887E-3</v>
      </c>
      <c r="U11">
        <v>1.0301266806234964E-2</v>
      </c>
      <c r="W11">
        <v>5.8455071457676214E-2</v>
      </c>
      <c r="X11">
        <v>1.1535074480141485</v>
      </c>
      <c r="Z11">
        <v>47.348786368317832</v>
      </c>
      <c r="AA11">
        <v>39.639405856742258</v>
      </c>
      <c r="AC11">
        <v>30.594685305597512</v>
      </c>
      <c r="AD11">
        <v>26.840373740978499</v>
      </c>
    </row>
    <row r="12" spans="1:31" x14ac:dyDescent="0.2">
      <c r="A12" s="1" t="s">
        <v>9</v>
      </c>
      <c r="B12">
        <v>0.12152804725821846</v>
      </c>
      <c r="C12">
        <v>2.177795065576392E-2</v>
      </c>
      <c r="E12">
        <v>14.184296385065911</v>
      </c>
      <c r="F12">
        <v>32.960953388159965</v>
      </c>
      <c r="H12">
        <v>13.927133380090272</v>
      </c>
      <c r="I12">
        <v>0.50770046042300221</v>
      </c>
      <c r="K12">
        <v>8.5797640755956459E-2</v>
      </c>
      <c r="L12">
        <v>197.93043414953462</v>
      </c>
      <c r="N12">
        <v>2.5449882787714126</v>
      </c>
      <c r="O12">
        <v>161.7525000000002</v>
      </c>
      <c r="Q12">
        <v>6.2701969609686463</v>
      </c>
      <c r="R12">
        <v>9.2636357203478598E-2</v>
      </c>
      <c r="T12">
        <v>1.0642834276478557E-2</v>
      </c>
      <c r="U12">
        <v>5.262044598421777E-3</v>
      </c>
      <c r="W12">
        <v>6.1365587130234358</v>
      </c>
      <c r="X12">
        <v>33.700907879746985</v>
      </c>
      <c r="Z12">
        <v>51.593061146918338</v>
      </c>
      <c r="AA12">
        <v>0.9762567960653179</v>
      </c>
      <c r="AC12">
        <v>35.195791242897378</v>
      </c>
      <c r="AD12">
        <v>0.51352546611996741</v>
      </c>
    </row>
    <row r="15" spans="1:31" x14ac:dyDescent="0.2">
      <c r="A15" s="1" t="s">
        <v>2</v>
      </c>
    </row>
    <row r="16" spans="1:31" x14ac:dyDescent="0.2">
      <c r="A16" t="s">
        <v>0</v>
      </c>
      <c r="B16" t="s">
        <v>14</v>
      </c>
      <c r="E16" t="s">
        <v>15</v>
      </c>
      <c r="H16" t="s">
        <v>16</v>
      </c>
      <c r="K16" t="s">
        <v>17</v>
      </c>
      <c r="N16" t="s">
        <v>18</v>
      </c>
      <c r="Q16" t="s">
        <v>19</v>
      </c>
      <c r="T16" t="s">
        <v>20</v>
      </c>
      <c r="W16" t="s">
        <v>21</v>
      </c>
      <c r="Z16" t="s">
        <v>22</v>
      </c>
      <c r="AC16" t="s">
        <v>23</v>
      </c>
    </row>
    <row r="17" spans="1:30" x14ac:dyDescent="0.2">
      <c r="B17" t="s">
        <v>24</v>
      </c>
      <c r="C17" t="s">
        <v>25</v>
      </c>
      <c r="E17" t="s">
        <v>24</v>
      </c>
      <c r="F17" t="s">
        <v>25</v>
      </c>
      <c r="H17" t="s">
        <v>24</v>
      </c>
      <c r="I17" t="s">
        <v>25</v>
      </c>
      <c r="K17" t="s">
        <v>24</v>
      </c>
      <c r="L17" t="s">
        <v>25</v>
      </c>
      <c r="N17" t="s">
        <v>24</v>
      </c>
      <c r="O17" t="s">
        <v>25</v>
      </c>
      <c r="Q17" t="s">
        <v>24</v>
      </c>
      <c r="R17" t="s">
        <v>25</v>
      </c>
      <c r="T17" t="s">
        <v>24</v>
      </c>
      <c r="U17" t="s">
        <v>25</v>
      </c>
      <c r="W17" t="s">
        <v>24</v>
      </c>
      <c r="X17" t="s">
        <v>25</v>
      </c>
      <c r="Z17" t="s">
        <v>24</v>
      </c>
      <c r="AA17" t="s">
        <v>25</v>
      </c>
      <c r="AC17" t="s">
        <v>24</v>
      </c>
      <c r="AD17" t="s">
        <v>25</v>
      </c>
    </row>
    <row r="18" spans="1:30" x14ac:dyDescent="0.2">
      <c r="A18" t="s">
        <v>26</v>
      </c>
      <c r="B18">
        <v>1.1966666666666665</v>
      </c>
      <c r="C18">
        <v>1.3186458333333337</v>
      </c>
      <c r="E18">
        <v>11.91625</v>
      </c>
      <c r="F18">
        <v>42.085624999999993</v>
      </c>
      <c r="H18">
        <v>82.583333333333329</v>
      </c>
      <c r="I18">
        <v>60.291666666666664</v>
      </c>
      <c r="K18">
        <v>1.4997916666666662</v>
      </c>
      <c r="L18">
        <v>1.3734523809523811</v>
      </c>
      <c r="N18">
        <v>51.758510638297885</v>
      </c>
      <c r="O18">
        <v>41.226184210526306</v>
      </c>
      <c r="Q18">
        <v>29</v>
      </c>
      <c r="R18">
        <v>20.75</v>
      </c>
      <c r="T18">
        <v>0.25906249999999997</v>
      </c>
      <c r="U18">
        <v>0.21947916666666667</v>
      </c>
      <c r="W18">
        <v>0.20989583333333328</v>
      </c>
      <c r="X18">
        <v>21.707187500000003</v>
      </c>
      <c r="Z18">
        <v>264.45833333333331</v>
      </c>
      <c r="AA18">
        <v>201.10416666666666</v>
      </c>
      <c r="AC18">
        <v>187.74374999999995</v>
      </c>
      <c r="AD18">
        <v>136.37166666666664</v>
      </c>
    </row>
    <row r="19" spans="1:30" x14ac:dyDescent="0.2">
      <c r="A19" t="s">
        <v>8</v>
      </c>
      <c r="B19">
        <v>1.3316666666666663</v>
      </c>
      <c r="C19">
        <v>1.3518749999999997</v>
      </c>
      <c r="E19">
        <v>25.66416666666667</v>
      </c>
      <c r="F19">
        <v>14.868541666666667</v>
      </c>
      <c r="H19">
        <v>82.166666666666671</v>
      </c>
      <c r="I19">
        <v>59.333333333333336</v>
      </c>
      <c r="K19">
        <v>1.656590909090909</v>
      </c>
      <c r="L19">
        <v>1.3586363636363639</v>
      </c>
      <c r="N19">
        <v>22.362790697674413</v>
      </c>
      <c r="O19">
        <v>24.411860465116273</v>
      </c>
      <c r="Q19">
        <v>27</v>
      </c>
      <c r="R19">
        <v>21.208333333333332</v>
      </c>
      <c r="T19">
        <v>0.26052083333333342</v>
      </c>
      <c r="U19">
        <v>0.23354166666666665</v>
      </c>
      <c r="W19">
        <v>11.822916666666664</v>
      </c>
      <c r="X19">
        <v>3.2116666666666664</v>
      </c>
      <c r="Z19">
        <v>247.54166666666666</v>
      </c>
      <c r="AA19">
        <v>196.08333333333334</v>
      </c>
      <c r="AC19">
        <v>180.21229166666669</v>
      </c>
      <c r="AD19">
        <v>134.27395833333333</v>
      </c>
    </row>
    <row r="20" spans="1:30" x14ac:dyDescent="0.2">
      <c r="A20" t="s">
        <v>9</v>
      </c>
      <c r="B20">
        <v>1.2226041666666665</v>
      </c>
      <c r="C20">
        <v>1.1235416666666667</v>
      </c>
      <c r="E20">
        <v>95.006770833333334</v>
      </c>
      <c r="F20">
        <v>184.09572916666673</v>
      </c>
      <c r="H20">
        <v>75.6875</v>
      </c>
      <c r="I20">
        <v>9.8541666666666661</v>
      </c>
      <c r="K20">
        <v>1.630595238095238</v>
      </c>
      <c r="L20">
        <v>0.42944444444444441</v>
      </c>
      <c r="N20">
        <v>23.4521052631579</v>
      </c>
      <c r="O20">
        <v>494.09021739130424</v>
      </c>
      <c r="Q20">
        <v>22.875</v>
      </c>
      <c r="R20">
        <v>2.1041666666666665</v>
      </c>
      <c r="T20">
        <v>0.24531249999999996</v>
      </c>
      <c r="U20">
        <v>0.11885416666666664</v>
      </c>
      <c r="W20">
        <v>16.101041666666664</v>
      </c>
      <c r="X20">
        <v>24.073333333333323</v>
      </c>
      <c r="Z20">
        <v>224.27083333333334</v>
      </c>
      <c r="AA20">
        <v>22.708333333333332</v>
      </c>
      <c r="AC20">
        <v>169.93187500000002</v>
      </c>
      <c r="AD20">
        <v>11.849583333333333</v>
      </c>
    </row>
    <row r="22" spans="1:30" x14ac:dyDescent="0.2">
      <c r="A22" t="s">
        <v>13</v>
      </c>
    </row>
    <row r="24" spans="1:30" x14ac:dyDescent="0.2">
      <c r="A24" t="s">
        <v>26</v>
      </c>
      <c r="B24">
        <v>6.3913334309832953E-2</v>
      </c>
      <c r="C24">
        <v>8.0686567918944241E-2</v>
      </c>
      <c r="E24">
        <v>3.4543249708140329</v>
      </c>
      <c r="F24">
        <v>15.005627460660975</v>
      </c>
      <c r="H24">
        <v>9.9762498698519515</v>
      </c>
      <c r="I24">
        <v>6.944751470754281</v>
      </c>
      <c r="K24">
        <v>9.9297282529137804E-2</v>
      </c>
      <c r="L24">
        <v>0.10203496931010909</v>
      </c>
      <c r="N24">
        <v>16.622648902018316</v>
      </c>
      <c r="O24">
        <v>17.931239052041903</v>
      </c>
      <c r="Q24">
        <v>4.5524913294771405</v>
      </c>
      <c r="R24">
        <v>3.2331807012303706</v>
      </c>
      <c r="T24">
        <v>9.4936711958453143E-3</v>
      </c>
      <c r="U24">
        <v>9.7067366012588488E-3</v>
      </c>
      <c r="W24">
        <v>5.3596182180370516E-2</v>
      </c>
      <c r="X24">
        <v>11.365186829676578</v>
      </c>
      <c r="Z24">
        <v>36.557687318381589</v>
      </c>
      <c r="AA24">
        <v>27.959209770273059</v>
      </c>
      <c r="AC24">
        <v>24.718500034152296</v>
      </c>
      <c r="AD24">
        <v>17.967373551864664</v>
      </c>
    </row>
    <row r="25" spans="1:30" x14ac:dyDescent="0.2">
      <c r="A25" t="s">
        <v>8</v>
      </c>
      <c r="B25">
        <v>9.155913260616548E-2</v>
      </c>
      <c r="C25">
        <v>9.0563472633035866E-2</v>
      </c>
      <c r="E25">
        <v>9.5532244163637756</v>
      </c>
      <c r="F25">
        <v>5.1359597028317907</v>
      </c>
      <c r="H25">
        <v>11.654426202872594</v>
      </c>
      <c r="I25">
        <v>6.4832253085860936</v>
      </c>
      <c r="K25">
        <v>0.10396293614120987</v>
      </c>
      <c r="L25">
        <v>7.2186546939859222E-2</v>
      </c>
      <c r="N25">
        <v>10.390677448188365</v>
      </c>
      <c r="O25">
        <v>10.322552697210623</v>
      </c>
      <c r="Q25">
        <v>3.8341041469851964</v>
      </c>
      <c r="R25">
        <v>2.8558696451799142</v>
      </c>
      <c r="T25">
        <v>1.0930996884686442E-2</v>
      </c>
      <c r="U25">
        <v>9.245660201684441E-3</v>
      </c>
      <c r="W25">
        <v>7.3958328366296913</v>
      </c>
      <c r="X25">
        <v>2.6771015322117844</v>
      </c>
      <c r="Z25">
        <v>33.663291010283388</v>
      </c>
      <c r="AA25">
        <v>24.96777769782182</v>
      </c>
      <c r="AC25">
        <v>24.816682916868977</v>
      </c>
      <c r="AD25">
        <v>15.377473239176664</v>
      </c>
    </row>
    <row r="26" spans="1:30" x14ac:dyDescent="0.2">
      <c r="A26" t="s">
        <v>9</v>
      </c>
      <c r="B26">
        <v>6.145527361959268E-2</v>
      </c>
      <c r="C26">
        <v>3.461155976613086E-2</v>
      </c>
      <c r="E26">
        <v>31.547949897597903</v>
      </c>
      <c r="F26">
        <v>20.380400745620136</v>
      </c>
      <c r="H26">
        <v>9.5565300281576064</v>
      </c>
      <c r="I26">
        <v>0.59993319909854526</v>
      </c>
      <c r="K26">
        <v>0.12678873508476485</v>
      </c>
      <c r="L26">
        <v>2.7327945010249974E-2</v>
      </c>
      <c r="N26">
        <v>6.3634433353495083</v>
      </c>
      <c r="O26">
        <v>118.58922181413476</v>
      </c>
      <c r="Q26">
        <v>3.8737415023398705</v>
      </c>
      <c r="R26">
        <v>0.32919359796462982</v>
      </c>
      <c r="T26">
        <v>1.1380163322330127E-2</v>
      </c>
      <c r="U26">
        <v>4.8657499607213878E-3</v>
      </c>
      <c r="W26">
        <v>9.9595114847583748</v>
      </c>
      <c r="X26">
        <v>10.74979700485947</v>
      </c>
      <c r="Z26">
        <v>34.55858603046341</v>
      </c>
      <c r="AA26">
        <v>1.965112004218919</v>
      </c>
      <c r="AC26">
        <v>22.679252132168951</v>
      </c>
      <c r="AD26">
        <v>0.85756794482658338</v>
      </c>
    </row>
    <row r="28" spans="1:30" x14ac:dyDescent="0.2">
      <c r="A28" s="1" t="s">
        <v>3</v>
      </c>
    </row>
    <row r="29" spans="1:30" x14ac:dyDescent="0.2">
      <c r="A29" t="s">
        <v>0</v>
      </c>
      <c r="B29" t="s">
        <v>14</v>
      </c>
      <c r="E29" t="s">
        <v>15</v>
      </c>
      <c r="H29" t="s">
        <v>16</v>
      </c>
      <c r="K29" t="s">
        <v>17</v>
      </c>
      <c r="N29" t="s">
        <v>18</v>
      </c>
      <c r="Q29" t="s">
        <v>19</v>
      </c>
      <c r="T29" t="s">
        <v>20</v>
      </c>
      <c r="W29" t="s">
        <v>21</v>
      </c>
      <c r="Z29" t="s">
        <v>22</v>
      </c>
      <c r="AC29" t="s">
        <v>23</v>
      </c>
    </row>
    <row r="30" spans="1:30" x14ac:dyDescent="0.2">
      <c r="B30" t="s">
        <v>24</v>
      </c>
      <c r="C30" t="s">
        <v>25</v>
      </c>
      <c r="E30" t="s">
        <v>24</v>
      </c>
      <c r="F30" t="s">
        <v>25</v>
      </c>
      <c r="H30" t="s">
        <v>24</v>
      </c>
      <c r="I30" t="s">
        <v>25</v>
      </c>
      <c r="K30" t="s">
        <v>24</v>
      </c>
      <c r="L30" t="s">
        <v>25</v>
      </c>
      <c r="N30" t="s">
        <v>24</v>
      </c>
      <c r="O30" t="s">
        <v>25</v>
      </c>
      <c r="Q30" t="s">
        <v>24</v>
      </c>
      <c r="R30" t="s">
        <v>25</v>
      </c>
      <c r="T30" t="s">
        <v>24</v>
      </c>
      <c r="U30" t="s">
        <v>25</v>
      </c>
      <c r="W30" t="s">
        <v>24</v>
      </c>
      <c r="X30" t="s">
        <v>25</v>
      </c>
      <c r="Z30" t="s">
        <v>24</v>
      </c>
      <c r="AA30" t="s">
        <v>25</v>
      </c>
      <c r="AC30" t="s">
        <v>24</v>
      </c>
      <c r="AD30" t="s">
        <v>25</v>
      </c>
    </row>
    <row r="31" spans="1:30" x14ac:dyDescent="0.2">
      <c r="A31" t="s">
        <v>26</v>
      </c>
      <c r="B31">
        <v>1.2357608695652176</v>
      </c>
      <c r="C31">
        <v>1.148804347826087</v>
      </c>
      <c r="E31">
        <v>40.034090909090907</v>
      </c>
      <c r="F31">
        <v>26.024555555555555</v>
      </c>
      <c r="H31">
        <v>54.652173913043477</v>
      </c>
      <c r="I31">
        <v>59.760869565217391</v>
      </c>
      <c r="K31">
        <v>1.4580952380952377</v>
      </c>
      <c r="L31">
        <v>1.4044871794871796</v>
      </c>
      <c r="N31">
        <v>84.550151515151512</v>
      </c>
      <c r="O31">
        <v>63.576111111111118</v>
      </c>
      <c r="Q31">
        <v>9.6304347826086953</v>
      </c>
      <c r="R31">
        <v>10.456521739130435</v>
      </c>
      <c r="T31">
        <v>0.24670454545454543</v>
      </c>
      <c r="U31">
        <v>0.23388888888888881</v>
      </c>
      <c r="W31">
        <v>4.0938636363636371</v>
      </c>
      <c r="X31">
        <v>3.9038888888888903</v>
      </c>
      <c r="Z31">
        <v>92.021739130434781</v>
      </c>
      <c r="AA31">
        <v>95.217391304347828</v>
      </c>
      <c r="AC31">
        <v>85.984782608695639</v>
      </c>
      <c r="AD31">
        <v>91.933913043478256</v>
      </c>
    </row>
    <row r="32" spans="1:30" x14ac:dyDescent="0.2">
      <c r="A32" t="s">
        <v>8</v>
      </c>
      <c r="B32">
        <v>1.352159090909091</v>
      </c>
      <c r="C32">
        <v>1.0446590909090911</v>
      </c>
      <c r="E32">
        <v>38.145731707317069</v>
      </c>
      <c r="F32">
        <v>26.500238095238096</v>
      </c>
      <c r="H32">
        <v>45.727272727272727</v>
      </c>
      <c r="I32">
        <v>51.5</v>
      </c>
      <c r="K32">
        <v>1.4422222222222223</v>
      </c>
      <c r="L32">
        <v>1.6271428571428566</v>
      </c>
      <c r="N32">
        <v>120.86794117647059</v>
      </c>
      <c r="O32">
        <v>101.517</v>
      </c>
      <c r="Q32">
        <v>12.318181818181818</v>
      </c>
      <c r="R32">
        <v>11.113636363636363</v>
      </c>
      <c r="T32">
        <v>0.22975609756097562</v>
      </c>
      <c r="U32">
        <v>0.21428571428571436</v>
      </c>
      <c r="W32">
        <v>6.3165853658536575</v>
      </c>
      <c r="X32">
        <v>5.7883333333333313</v>
      </c>
      <c r="Z32">
        <v>108.22727272727273</v>
      </c>
      <c r="AA32">
        <v>101.59090909090909</v>
      </c>
      <c r="AC32">
        <v>88.811818181818182</v>
      </c>
      <c r="AD32">
        <v>86.492045454545448</v>
      </c>
    </row>
    <row r="33" spans="1:30" x14ac:dyDescent="0.2">
      <c r="A33" t="s">
        <v>9</v>
      </c>
      <c r="B33">
        <v>1.2933333333333332</v>
      </c>
      <c r="C33">
        <v>0.75011111111111117</v>
      </c>
      <c r="E33">
        <v>56.312386363636371</v>
      </c>
      <c r="F33">
        <v>143.60695121951218</v>
      </c>
      <c r="H33">
        <v>75.066666666666663</v>
      </c>
      <c r="I33">
        <v>9.7555555555555564</v>
      </c>
      <c r="K33">
        <v>1.7238157894736845</v>
      </c>
      <c r="L33">
        <v>0.58218749999999997</v>
      </c>
      <c r="N33">
        <v>74.835857142857122</v>
      </c>
      <c r="O33">
        <v>390.09399999999999</v>
      </c>
      <c r="Q33">
        <v>12.733333333333333</v>
      </c>
      <c r="R33">
        <v>0.57777777777777772</v>
      </c>
      <c r="T33">
        <v>0.23909090909090913</v>
      </c>
      <c r="U33">
        <v>0.15317073170731713</v>
      </c>
      <c r="W33">
        <v>24.636136363636364</v>
      </c>
      <c r="X33">
        <v>98.940243902439008</v>
      </c>
      <c r="Z33">
        <v>119.04444444444445</v>
      </c>
      <c r="AA33">
        <v>11.311111111111112</v>
      </c>
      <c r="AC33">
        <v>125.26311111111112</v>
      </c>
      <c r="AD33">
        <v>8.1568888888888882</v>
      </c>
    </row>
    <row r="35" spans="1:30" x14ac:dyDescent="0.2">
      <c r="A35" t="s">
        <v>13</v>
      </c>
    </row>
    <row r="37" spans="1:30" x14ac:dyDescent="0.2">
      <c r="A37" t="s">
        <v>26</v>
      </c>
      <c r="B37">
        <v>0.13959560014377279</v>
      </c>
      <c r="C37">
        <v>8.320311344256559E-2</v>
      </c>
      <c r="E37">
        <v>12.269217240015077</v>
      </c>
      <c r="F37">
        <v>10.8618353463616</v>
      </c>
      <c r="H37">
        <v>8.8935311339335712</v>
      </c>
      <c r="I37">
        <v>10.78212802808957</v>
      </c>
      <c r="K37">
        <v>0.10314198016063224</v>
      </c>
      <c r="L37">
        <v>0.10514397860667071</v>
      </c>
      <c r="N37">
        <v>22.191753705014332</v>
      </c>
      <c r="O37">
        <v>15.840891053519952</v>
      </c>
      <c r="Q37">
        <v>2.0868483265029556</v>
      </c>
      <c r="R37">
        <v>1.9109919830204003</v>
      </c>
      <c r="T37">
        <v>1.2123770596353134E-2</v>
      </c>
      <c r="U37">
        <v>1.1818160234807217E-2</v>
      </c>
      <c r="W37">
        <v>2.669279126183465</v>
      </c>
      <c r="X37">
        <v>3.4126865875243966</v>
      </c>
      <c r="Z37">
        <v>19.24290418514526</v>
      </c>
      <c r="AA37">
        <v>16.74710770453002</v>
      </c>
      <c r="AC37">
        <v>13.031691956169611</v>
      </c>
      <c r="AD37">
        <v>13.693723282617286</v>
      </c>
    </row>
    <row r="38" spans="1:30" x14ac:dyDescent="0.2">
      <c r="A38" t="s">
        <v>8</v>
      </c>
      <c r="B38">
        <v>0.19745101338902485</v>
      </c>
      <c r="C38">
        <v>0.10322026850382586</v>
      </c>
      <c r="E38">
        <v>13.182893226757113</v>
      </c>
      <c r="F38">
        <v>10.454042716381197</v>
      </c>
      <c r="H38">
        <v>7.2897132506937474</v>
      </c>
      <c r="I38">
        <v>9.0551224800642025</v>
      </c>
      <c r="K38">
        <v>0.12183671164042043</v>
      </c>
      <c r="L38">
        <v>0.13637985843340128</v>
      </c>
      <c r="N38">
        <v>37.44918604500036</v>
      </c>
      <c r="O38">
        <v>21.711527557614584</v>
      </c>
      <c r="Q38">
        <v>2.8932327412068783</v>
      </c>
      <c r="R38">
        <v>2.7859159354621323</v>
      </c>
      <c r="T38">
        <v>1.1151603870635246E-2</v>
      </c>
      <c r="U38">
        <v>9.7345300431901371E-3</v>
      </c>
      <c r="W38">
        <v>3.9165737205505073</v>
      </c>
      <c r="X38">
        <v>3.6199057026088535</v>
      </c>
      <c r="Z38">
        <v>23.499063533056312</v>
      </c>
      <c r="AA38">
        <v>24.808789237848966</v>
      </c>
      <c r="AC38">
        <v>16.53866155187141</v>
      </c>
      <c r="AD38">
        <v>16.777452072731613</v>
      </c>
    </row>
    <row r="39" spans="1:30" x14ac:dyDescent="0.2">
      <c r="A39" t="s">
        <v>9</v>
      </c>
      <c r="B39">
        <v>0.14170890635882474</v>
      </c>
      <c r="C39">
        <v>3.2387914291347311E-2</v>
      </c>
      <c r="E39">
        <v>21.975931778878248</v>
      </c>
      <c r="F39">
        <v>19.422981488556765</v>
      </c>
      <c r="H39">
        <v>12.05205041442821</v>
      </c>
      <c r="I39">
        <v>0.75287701086595826</v>
      </c>
      <c r="K39">
        <v>0.13700300510281593</v>
      </c>
      <c r="L39">
        <v>9.5209165295416828E-2</v>
      </c>
      <c r="N39">
        <v>19.271699768136205</v>
      </c>
      <c r="O39">
        <v>118.58343709599582</v>
      </c>
      <c r="Q39">
        <v>3.2739251455379756</v>
      </c>
      <c r="R39">
        <v>0.15403295229533534</v>
      </c>
      <c r="T39">
        <v>1.180496089244314E-2</v>
      </c>
      <c r="U39">
        <v>1.55770665715474E-2</v>
      </c>
      <c r="W39">
        <v>14.321958092789485</v>
      </c>
      <c r="X39">
        <v>38.704132924738545</v>
      </c>
      <c r="Z39">
        <v>28.292179658946328</v>
      </c>
      <c r="AA39">
        <v>1.7514271877996701</v>
      </c>
      <c r="AC39">
        <v>21.077233612353385</v>
      </c>
      <c r="AD39">
        <v>0.87319862610319487</v>
      </c>
    </row>
    <row r="41" spans="1:30" x14ac:dyDescent="0.2">
      <c r="A41" s="1" t="s">
        <v>4</v>
      </c>
    </row>
    <row r="42" spans="1:30" x14ac:dyDescent="0.2">
      <c r="A42" t="s">
        <v>0</v>
      </c>
      <c r="B42" t="s">
        <v>14</v>
      </c>
      <c r="E42" t="s">
        <v>15</v>
      </c>
      <c r="H42" t="s">
        <v>16</v>
      </c>
      <c r="K42" t="s">
        <v>17</v>
      </c>
      <c r="N42" t="s">
        <v>18</v>
      </c>
      <c r="Q42" t="s">
        <v>19</v>
      </c>
      <c r="T42" t="s">
        <v>20</v>
      </c>
      <c r="W42" t="s">
        <v>21</v>
      </c>
      <c r="Z42" t="s">
        <v>22</v>
      </c>
      <c r="AC42" t="s">
        <v>23</v>
      </c>
    </row>
    <row r="43" spans="1:30" x14ac:dyDescent="0.2">
      <c r="B43" t="s">
        <v>24</v>
      </c>
      <c r="C43" t="s">
        <v>25</v>
      </c>
      <c r="E43" t="s">
        <v>24</v>
      </c>
      <c r="F43" t="s">
        <v>25</v>
      </c>
      <c r="H43" t="s">
        <v>24</v>
      </c>
      <c r="I43" t="s">
        <v>25</v>
      </c>
      <c r="K43" t="s">
        <v>24</v>
      </c>
      <c r="L43" t="s">
        <v>25</v>
      </c>
      <c r="N43" t="s">
        <v>24</v>
      </c>
      <c r="O43" t="s">
        <v>25</v>
      </c>
      <c r="Q43" t="s">
        <v>24</v>
      </c>
      <c r="R43" t="s">
        <v>25</v>
      </c>
      <c r="T43" t="s">
        <v>24</v>
      </c>
      <c r="U43" t="s">
        <v>25</v>
      </c>
      <c r="W43" t="s">
        <v>24</v>
      </c>
      <c r="X43" t="s">
        <v>25</v>
      </c>
      <c r="Z43" t="s">
        <v>24</v>
      </c>
      <c r="AA43" t="s">
        <v>25</v>
      </c>
      <c r="AC43" t="s">
        <v>24</v>
      </c>
      <c r="AD43" t="s">
        <v>25</v>
      </c>
    </row>
    <row r="44" spans="1:30" x14ac:dyDescent="0.2">
      <c r="A44" t="s">
        <v>26</v>
      </c>
      <c r="B44">
        <v>1.346125</v>
      </c>
      <c r="C44">
        <v>1.3886250000000002</v>
      </c>
      <c r="E44">
        <v>16.852624999999996</v>
      </c>
      <c r="F44">
        <v>21.728124999999999</v>
      </c>
      <c r="H44">
        <v>100.5</v>
      </c>
      <c r="I44">
        <v>101</v>
      </c>
      <c r="K44">
        <v>1.5860256410256415</v>
      </c>
      <c r="L44">
        <v>1.4863636363636359</v>
      </c>
      <c r="N44">
        <v>59.182564102564086</v>
      </c>
      <c r="O44">
        <v>19.436212121212126</v>
      </c>
      <c r="Q44">
        <v>32.125</v>
      </c>
      <c r="R44">
        <v>36.85</v>
      </c>
      <c r="T44">
        <v>0.293375</v>
      </c>
      <c r="U44">
        <v>0.27212499999999995</v>
      </c>
      <c r="W44">
        <v>1.0601249999999995</v>
      </c>
      <c r="X44">
        <v>13.707625000000002</v>
      </c>
      <c r="Z44">
        <v>279.57499999999999</v>
      </c>
      <c r="AA44">
        <v>322.625</v>
      </c>
      <c r="AC44">
        <v>218.50124999999997</v>
      </c>
      <c r="AD44">
        <v>229.42000000000002</v>
      </c>
    </row>
    <row r="45" spans="1:30" x14ac:dyDescent="0.2">
      <c r="A45" t="s">
        <v>8</v>
      </c>
      <c r="B45">
        <v>1.3018750000000001</v>
      </c>
      <c r="C45">
        <v>1.3011249999999999</v>
      </c>
      <c r="E45">
        <v>51.542124999999999</v>
      </c>
      <c r="F45">
        <v>56.02602564102564</v>
      </c>
      <c r="H45">
        <v>70.599999999999994</v>
      </c>
      <c r="I45">
        <v>67.075000000000003</v>
      </c>
      <c r="K45">
        <v>1.6843243243243238</v>
      </c>
      <c r="L45">
        <v>46.369459459459463</v>
      </c>
      <c r="N45">
        <v>82.287916666666675</v>
      </c>
      <c r="O45">
        <v>38.053750000000008</v>
      </c>
      <c r="Q45">
        <v>22.074999999999999</v>
      </c>
      <c r="R45">
        <v>25.8</v>
      </c>
      <c r="T45">
        <v>0.24837500000000007</v>
      </c>
      <c r="U45">
        <v>0.26674999999999999</v>
      </c>
      <c r="W45">
        <v>6.3731249999999999</v>
      </c>
      <c r="X45">
        <v>41.516538461538453</v>
      </c>
      <c r="Z45">
        <v>201.5</v>
      </c>
      <c r="AA45">
        <v>219.52500000000001</v>
      </c>
      <c r="AC45">
        <v>148.62949999999998</v>
      </c>
      <c r="AD45">
        <v>155.90350000000004</v>
      </c>
    </row>
    <row r="46" spans="1:30" x14ac:dyDescent="0.2">
      <c r="A46" t="s">
        <v>9</v>
      </c>
      <c r="B46">
        <v>1.276875</v>
      </c>
      <c r="C46">
        <v>1.1996249999999999</v>
      </c>
      <c r="E46">
        <v>8.3212500000000009</v>
      </c>
      <c r="F46">
        <v>115.00549999999998</v>
      </c>
      <c r="H46">
        <v>85.924999999999997</v>
      </c>
      <c r="I46">
        <v>30.55</v>
      </c>
      <c r="K46">
        <v>1.6805263157894739</v>
      </c>
      <c r="L46">
        <v>1.1209999999999993</v>
      </c>
      <c r="N46">
        <v>18.470428571428574</v>
      </c>
      <c r="O46">
        <v>380.54711538461532</v>
      </c>
      <c r="Q46">
        <v>29.9</v>
      </c>
      <c r="R46">
        <v>7.2249999999999996</v>
      </c>
      <c r="T46">
        <v>0.28537499999999999</v>
      </c>
      <c r="U46">
        <v>0.19400000000000001</v>
      </c>
      <c r="W46">
        <v>6.884999999999998</v>
      </c>
      <c r="X46">
        <v>80.993750000000006</v>
      </c>
      <c r="Z46">
        <v>260.7</v>
      </c>
      <c r="AA46">
        <v>76.849999999999994</v>
      </c>
      <c r="AC46">
        <v>198.86724999999998</v>
      </c>
      <c r="AD46">
        <v>52.212999999999987</v>
      </c>
    </row>
    <row r="48" spans="1:30" x14ac:dyDescent="0.2">
      <c r="A48" t="s">
        <v>13</v>
      </c>
    </row>
    <row r="50" spans="1:30" x14ac:dyDescent="0.2">
      <c r="A50" t="s">
        <v>26</v>
      </c>
      <c r="B50">
        <v>8.5031006316851371E-2</v>
      </c>
      <c r="C50">
        <v>0.11762282008389002</v>
      </c>
      <c r="E50">
        <v>6.1513367814091691</v>
      </c>
      <c r="F50">
        <v>10.752353983006762</v>
      </c>
      <c r="H50">
        <v>13.486032660611382</v>
      </c>
      <c r="I50">
        <v>13.365761846733232</v>
      </c>
      <c r="K50">
        <v>7.0737196684941384E-2</v>
      </c>
      <c r="L50">
        <v>7.1935917112378331E-2</v>
      </c>
      <c r="N50">
        <v>23.276740956668011</v>
      </c>
      <c r="O50">
        <v>10.664096327158701</v>
      </c>
      <c r="Q50">
        <v>5.667856681230953</v>
      </c>
      <c r="R50">
        <v>6.3581716046239389</v>
      </c>
      <c r="T50">
        <v>1.3823970611280184E-2</v>
      </c>
      <c r="U50">
        <v>1.3379192968455914E-2</v>
      </c>
      <c r="W50">
        <v>0.90248120385817887</v>
      </c>
      <c r="X50">
        <v>11.004725690886195</v>
      </c>
      <c r="Z50">
        <v>45.069602688935049</v>
      </c>
      <c r="AA50">
        <v>53.481001749003568</v>
      </c>
      <c r="AC50">
        <v>32.925011845465427</v>
      </c>
      <c r="AD50">
        <v>32.474420254985851</v>
      </c>
    </row>
    <row r="51" spans="1:30" x14ac:dyDescent="0.2">
      <c r="A51" t="s">
        <v>8</v>
      </c>
      <c r="B51">
        <v>0.13577869998121847</v>
      </c>
      <c r="C51">
        <v>8.9578336920891941E-2</v>
      </c>
      <c r="E51">
        <v>16.531853384982217</v>
      </c>
      <c r="F51">
        <v>27.741488930291457</v>
      </c>
      <c r="H51">
        <v>10.389578111421722</v>
      </c>
      <c r="I51">
        <v>8.3443046368043667</v>
      </c>
      <c r="K51">
        <v>0.1061475901373795</v>
      </c>
      <c r="L51">
        <v>44.880788972127633</v>
      </c>
      <c r="N51">
        <v>44.168638327678032</v>
      </c>
      <c r="O51">
        <v>17.854338627137661</v>
      </c>
      <c r="Q51">
        <v>3.3965267893495601</v>
      </c>
      <c r="R51">
        <v>4.6402917680149915</v>
      </c>
      <c r="T51">
        <v>1.2936466420995224E-2</v>
      </c>
      <c r="U51">
        <v>1.6204373816017414E-2</v>
      </c>
      <c r="W51">
        <v>3.9766129556393</v>
      </c>
      <c r="X51">
        <v>27.748803647816651</v>
      </c>
      <c r="Z51">
        <v>28.32361069985469</v>
      </c>
      <c r="AA51">
        <v>36.616305522652134</v>
      </c>
      <c r="AC51">
        <v>21.402358077455879</v>
      </c>
      <c r="AD51">
        <v>24.327815523540853</v>
      </c>
    </row>
    <row r="52" spans="1:30" x14ac:dyDescent="0.2">
      <c r="A52" t="s">
        <v>9</v>
      </c>
      <c r="B52">
        <v>6.1899341236501183E-2</v>
      </c>
      <c r="C52">
        <v>8.1247364355673604E-2</v>
      </c>
      <c r="E52">
        <v>4.266487084624683</v>
      </c>
      <c r="F52">
        <v>70.277458416849782</v>
      </c>
      <c r="H52">
        <v>7.9820622214871451</v>
      </c>
      <c r="I52">
        <v>4.7868610238379032</v>
      </c>
      <c r="K52">
        <v>0.10625909541417676</v>
      </c>
      <c r="L52">
        <v>0.15709218320142021</v>
      </c>
      <c r="N52">
        <v>7.0475745853885554</v>
      </c>
      <c r="O52">
        <v>113.22896394276414</v>
      </c>
      <c r="Q52">
        <v>4.2712215270731777</v>
      </c>
      <c r="R52">
        <v>2.0882723505942442</v>
      </c>
      <c r="T52">
        <v>9.7210904408391707E-3</v>
      </c>
      <c r="U52">
        <v>1.1818878856976973E-2</v>
      </c>
      <c r="W52">
        <v>6.1120889720752674</v>
      </c>
      <c r="X52">
        <v>70.971196981039242</v>
      </c>
      <c r="Z52">
        <v>32.672151554182761</v>
      </c>
      <c r="AA52">
        <v>16.760322116113919</v>
      </c>
      <c r="AC52">
        <v>21.737405882155691</v>
      </c>
      <c r="AD52">
        <v>10.341123241574669</v>
      </c>
    </row>
    <row r="54" spans="1:30" x14ac:dyDescent="0.2">
      <c r="A54" s="1" t="s">
        <v>5</v>
      </c>
    </row>
    <row r="55" spans="1:30" x14ac:dyDescent="0.2">
      <c r="A55" t="s">
        <v>0</v>
      </c>
      <c r="B55" t="s">
        <v>14</v>
      </c>
      <c r="E55" t="s">
        <v>15</v>
      </c>
      <c r="H55" t="s">
        <v>16</v>
      </c>
      <c r="K55" t="s">
        <v>17</v>
      </c>
      <c r="N55" t="s">
        <v>18</v>
      </c>
      <c r="Q55" t="s">
        <v>19</v>
      </c>
      <c r="T55" t="s">
        <v>20</v>
      </c>
      <c r="W55" t="s">
        <v>21</v>
      </c>
      <c r="Z55" t="s">
        <v>22</v>
      </c>
      <c r="AC55" t="s">
        <v>23</v>
      </c>
    </row>
    <row r="56" spans="1:30" x14ac:dyDescent="0.2">
      <c r="B56" t="s">
        <v>24</v>
      </c>
      <c r="C56" t="s">
        <v>25</v>
      </c>
      <c r="E56" t="s">
        <v>24</v>
      </c>
      <c r="F56" t="s">
        <v>25</v>
      </c>
      <c r="H56" t="s">
        <v>24</v>
      </c>
      <c r="I56" t="s">
        <v>25</v>
      </c>
      <c r="K56" t="s">
        <v>24</v>
      </c>
      <c r="L56" t="s">
        <v>25</v>
      </c>
      <c r="N56" t="s">
        <v>24</v>
      </c>
      <c r="O56" t="s">
        <v>25</v>
      </c>
      <c r="Q56" t="s">
        <v>24</v>
      </c>
      <c r="R56" t="s">
        <v>25</v>
      </c>
      <c r="T56" t="s">
        <v>24</v>
      </c>
      <c r="U56" t="s">
        <v>25</v>
      </c>
      <c r="W56" t="s">
        <v>24</v>
      </c>
      <c r="X56" t="s">
        <v>25</v>
      </c>
      <c r="Z56" t="s">
        <v>24</v>
      </c>
      <c r="AA56" t="s">
        <v>25</v>
      </c>
      <c r="AC56" t="s">
        <v>24</v>
      </c>
      <c r="AD56" t="s">
        <v>25</v>
      </c>
    </row>
    <row r="57" spans="1:30" x14ac:dyDescent="0.2">
      <c r="A57" t="s">
        <v>26</v>
      </c>
      <c r="B57">
        <v>1.163913043478261</v>
      </c>
      <c r="C57">
        <v>1.3332608695652173</v>
      </c>
      <c r="E57">
        <v>24.758478260869563</v>
      </c>
      <c r="F57">
        <v>16.659222222222215</v>
      </c>
      <c r="H57">
        <v>79.391304347826093</v>
      </c>
      <c r="I57">
        <v>69.260869565217391</v>
      </c>
      <c r="K57">
        <v>1.6238372093023257</v>
      </c>
      <c r="L57">
        <v>1.2497500000000001</v>
      </c>
      <c r="N57">
        <v>82.908026315789485</v>
      </c>
      <c r="O57">
        <v>51.401052631578949</v>
      </c>
      <c r="Q57">
        <v>15</v>
      </c>
      <c r="R57">
        <v>22.195652173913043</v>
      </c>
      <c r="T57">
        <v>0.26630434782608686</v>
      </c>
      <c r="U57">
        <v>0.22455555555555556</v>
      </c>
      <c r="W57">
        <v>7.8648913043478252</v>
      </c>
      <c r="X57">
        <v>7.649888888888893</v>
      </c>
      <c r="Z57">
        <v>142.93478260869566</v>
      </c>
      <c r="AA57">
        <v>209.7391304347826</v>
      </c>
      <c r="AC57">
        <v>129.06347826086957</v>
      </c>
      <c r="AD57">
        <v>144.64456521739129</v>
      </c>
    </row>
    <row r="58" spans="1:30" x14ac:dyDescent="0.2">
      <c r="A58" t="s">
        <v>8</v>
      </c>
      <c r="B58">
        <v>1.2498913043478261</v>
      </c>
      <c r="C58">
        <v>1.314021739130435</v>
      </c>
      <c r="E58">
        <v>6.4919999999999973</v>
      </c>
      <c r="F58">
        <v>3.2411904761904768</v>
      </c>
      <c r="H58">
        <v>87.021739130434781</v>
      </c>
      <c r="I58">
        <v>98.217391304347828</v>
      </c>
      <c r="K58">
        <v>1.3440540540540542</v>
      </c>
      <c r="L58">
        <v>1.1821428571428572</v>
      </c>
      <c r="N58">
        <v>34.614117647058833</v>
      </c>
      <c r="O58">
        <v>34.477499999999999</v>
      </c>
      <c r="Q58">
        <v>17</v>
      </c>
      <c r="R58">
        <v>17.630434782608695</v>
      </c>
      <c r="T58">
        <v>0.23362500000000005</v>
      </c>
      <c r="U58">
        <v>0.23079545454545466</v>
      </c>
      <c r="W58">
        <v>1.1291250000000004</v>
      </c>
      <c r="X58">
        <v>0.29607142857142854</v>
      </c>
      <c r="Z58">
        <v>153.80434782608697</v>
      </c>
      <c r="AA58">
        <v>161.69565217391303</v>
      </c>
      <c r="AC58">
        <v>142.43413043478259</v>
      </c>
      <c r="AD58">
        <v>176.09500000000003</v>
      </c>
    </row>
    <row r="59" spans="1:30" x14ac:dyDescent="0.2">
      <c r="A59" t="s">
        <v>9</v>
      </c>
      <c r="B59">
        <v>1.1807446808510635</v>
      </c>
      <c r="C59">
        <v>0.75010638297872334</v>
      </c>
      <c r="E59">
        <v>38.342553191489372</v>
      </c>
      <c r="F59">
        <v>189.227</v>
      </c>
      <c r="H59">
        <v>98.638297872340431</v>
      </c>
      <c r="I59">
        <v>11.872340425531915</v>
      </c>
      <c r="K59">
        <v>1.478953488372093</v>
      </c>
      <c r="L59">
        <v>121.89218749999999</v>
      </c>
      <c r="N59">
        <v>79.16549999999998</v>
      </c>
      <c r="O59">
        <v>462.08071428571429</v>
      </c>
      <c r="Q59">
        <v>22.361702127659573</v>
      </c>
      <c r="R59">
        <v>0.5957446808510638</v>
      </c>
      <c r="T59">
        <v>0.26010638297872335</v>
      </c>
      <c r="U59">
        <v>0.14144444444444443</v>
      </c>
      <c r="W59">
        <v>4.9618085106382983</v>
      </c>
      <c r="X59">
        <v>181.44155555555548</v>
      </c>
      <c r="Z59">
        <v>208.91489361702128</v>
      </c>
      <c r="AA59">
        <v>11.021276595744681</v>
      </c>
      <c r="AC59">
        <v>180.6129787234043</v>
      </c>
      <c r="AD59">
        <v>9.2336170212765971</v>
      </c>
    </row>
    <row r="61" spans="1:30" x14ac:dyDescent="0.2">
      <c r="A61" t="s">
        <v>13</v>
      </c>
    </row>
    <row r="63" spans="1:30" x14ac:dyDescent="0.2">
      <c r="A63" t="s">
        <v>26</v>
      </c>
      <c r="B63">
        <v>0.10139604193404581</v>
      </c>
      <c r="C63">
        <v>0.13331641354523049</v>
      </c>
      <c r="E63">
        <v>9.2831330564995937</v>
      </c>
      <c r="F63">
        <v>7.3956917535839182</v>
      </c>
      <c r="H63">
        <v>11.133597074931673</v>
      </c>
      <c r="I63">
        <v>7.7825790083907362</v>
      </c>
      <c r="K63">
        <v>0.17337928813113757</v>
      </c>
      <c r="L63">
        <v>8.0039843843951339E-2</v>
      </c>
      <c r="N63">
        <v>35.854086219953139</v>
      </c>
      <c r="O63">
        <v>15.151585526277305</v>
      </c>
      <c r="Q63">
        <v>2.4041027733704596</v>
      </c>
      <c r="R63">
        <v>3.6408338437100816</v>
      </c>
      <c r="T63">
        <v>1.4573182622674909E-2</v>
      </c>
      <c r="U63">
        <v>9.6069501122966611E-3</v>
      </c>
      <c r="W63">
        <v>5.5597795882378085</v>
      </c>
      <c r="X63">
        <v>5.579801767524625</v>
      </c>
      <c r="Z63">
        <v>18.754333532679546</v>
      </c>
      <c r="AA63">
        <v>31.488245407195627</v>
      </c>
      <c r="AC63">
        <v>15.501985019277763</v>
      </c>
      <c r="AD63">
        <v>17.744366897412881</v>
      </c>
    </row>
    <row r="64" spans="1:30" x14ac:dyDescent="0.2">
      <c r="A64" t="s">
        <v>8</v>
      </c>
      <c r="B64">
        <v>0.11367674836611322</v>
      </c>
      <c r="C64">
        <v>0.103524089890062</v>
      </c>
      <c r="E64">
        <v>3.0510667312790702</v>
      </c>
      <c r="F64">
        <v>2.3938833010983838</v>
      </c>
      <c r="H64">
        <v>14.508750953555724</v>
      </c>
      <c r="I64">
        <v>14.184223155162146</v>
      </c>
      <c r="K64">
        <v>9.17270149093663E-2</v>
      </c>
      <c r="L64">
        <v>5.5584776066354508E-2</v>
      </c>
      <c r="N64">
        <v>15.391654018802468</v>
      </c>
      <c r="O64">
        <v>12.565367340240398</v>
      </c>
      <c r="Q64">
        <v>2.9049349980671115</v>
      </c>
      <c r="R64">
        <v>2.3501174183127898</v>
      </c>
      <c r="T64">
        <v>9.2229985320977041E-3</v>
      </c>
      <c r="U64">
        <v>7.385387803485942E-3</v>
      </c>
      <c r="W64">
        <v>0.52354180543224671</v>
      </c>
      <c r="X64">
        <v>7.21849829861273E-2</v>
      </c>
      <c r="Z64">
        <v>23.87316767514568</v>
      </c>
      <c r="AA64">
        <v>19.109748367566425</v>
      </c>
      <c r="AC64">
        <v>21.819789618437174</v>
      </c>
      <c r="AD64">
        <v>23.973524021000895</v>
      </c>
    </row>
    <row r="65" spans="1:30" x14ac:dyDescent="0.2">
      <c r="A65" t="s">
        <v>9</v>
      </c>
      <c r="B65">
        <v>9.6945484113472119E-2</v>
      </c>
      <c r="C65">
        <v>3.3846967925978196E-2</v>
      </c>
      <c r="E65">
        <v>17.493878034428189</v>
      </c>
      <c r="F65">
        <v>20.934136493229705</v>
      </c>
      <c r="H65">
        <v>13.848273420097362</v>
      </c>
      <c r="I65">
        <v>0.94903282052199489</v>
      </c>
      <c r="K65">
        <v>0.10265975020291918</v>
      </c>
      <c r="L65">
        <v>98.014175152509551</v>
      </c>
      <c r="N65">
        <v>19.664745555995665</v>
      </c>
      <c r="O65">
        <v>129.44557797643401</v>
      </c>
      <c r="Q65">
        <v>3.5437565495964152</v>
      </c>
      <c r="R65">
        <v>0.14794170436043516</v>
      </c>
      <c r="T65">
        <v>1.4647799607513163E-2</v>
      </c>
      <c r="U65">
        <v>8.0428496103120452E-3</v>
      </c>
      <c r="W65">
        <v>4.30955075835009</v>
      </c>
      <c r="X65">
        <v>40.456124997878824</v>
      </c>
      <c r="Z65">
        <v>30.311271839750184</v>
      </c>
      <c r="AA65">
        <v>1.3037657554025341</v>
      </c>
      <c r="AC65">
        <v>23.492833447593807</v>
      </c>
      <c r="AD65">
        <v>0.761946872550472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EA87-4C08-F44A-B641-A917E4277C87}">
  <dimension ref="A2:K71"/>
  <sheetViews>
    <sheetView workbookViewId="0">
      <selection activeCell="G48" sqref="G48"/>
    </sheetView>
  </sheetViews>
  <sheetFormatPr baseColWidth="10" defaultRowHeight="16" x14ac:dyDescent="0.2"/>
  <sheetData>
    <row r="2" spans="1:11" x14ac:dyDescent="0.2">
      <c r="A2" s="1" t="s">
        <v>1</v>
      </c>
    </row>
    <row r="3" spans="1:11" x14ac:dyDescent="0.2">
      <c r="B3" s="1" t="s">
        <v>27</v>
      </c>
    </row>
    <row r="4" spans="1:11" x14ac:dyDescent="0.2">
      <c r="A4" s="1" t="s">
        <v>0</v>
      </c>
    </row>
    <row r="5" spans="1:11" x14ac:dyDescent="0.2">
      <c r="A5" s="1"/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">
      <c r="A6" s="1" t="s">
        <v>26</v>
      </c>
      <c r="B6">
        <v>0.14614583333333334</v>
      </c>
      <c r="C6">
        <v>-34.200937500000002</v>
      </c>
      <c r="D6">
        <v>-27.875</v>
      </c>
      <c r="E6">
        <v>-0.20234042553191486</v>
      </c>
      <c r="F6">
        <v>-47.807840909090942</v>
      </c>
      <c r="G6">
        <v>-2.9583333333333335</v>
      </c>
      <c r="H6">
        <v>-2.0312500000000001E-2</v>
      </c>
      <c r="I6">
        <v>1.2321875</v>
      </c>
      <c r="J6">
        <v>-43.625</v>
      </c>
      <c r="K6">
        <v>-54.482083333333343</v>
      </c>
    </row>
    <row r="7" spans="1:11" x14ac:dyDescent="0.2">
      <c r="A7" s="1" t="s">
        <v>8</v>
      </c>
      <c r="B7">
        <v>0.16437500000000002</v>
      </c>
      <c r="C7">
        <v>9.3978260869565187</v>
      </c>
      <c r="D7">
        <v>-16.375</v>
      </c>
      <c r="E7">
        <v>-6.7045454545454578E-3</v>
      </c>
      <c r="F7">
        <v>-26.190116279069773</v>
      </c>
      <c r="G7">
        <v>-4.5</v>
      </c>
      <c r="H7">
        <v>-2.4347826086956525E-2</v>
      </c>
      <c r="I7">
        <v>1.1801086956521736</v>
      </c>
      <c r="J7">
        <v>-37.208333333333336</v>
      </c>
      <c r="K7">
        <v>-26.505208333333332</v>
      </c>
    </row>
    <row r="8" spans="1:11" x14ac:dyDescent="0.2">
      <c r="A8" s="1" t="s">
        <v>9</v>
      </c>
      <c r="B8">
        <v>-0.69276595744680869</v>
      </c>
      <c r="C8">
        <v>285.61755813953482</v>
      </c>
      <c r="D8">
        <v>-107.04255319148936</v>
      </c>
      <c r="E8">
        <v>213.37374999999994</v>
      </c>
      <c r="F8">
        <v>888.99249999999995</v>
      </c>
      <c r="G8">
        <v>-49.957446808510639</v>
      </c>
      <c r="H8">
        <v>-0.13313953488372093</v>
      </c>
      <c r="I8">
        <v>135.08581395348835</v>
      </c>
      <c r="J8">
        <v>-429.51063829787233</v>
      </c>
      <c r="K8">
        <v>-300.33297872340421</v>
      </c>
    </row>
    <row r="10" spans="1:11" x14ac:dyDescent="0.2">
      <c r="A10" s="1" t="s">
        <v>13</v>
      </c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 t="s">
        <v>26</v>
      </c>
      <c r="B12">
        <v>0.17003351773660963</v>
      </c>
      <c r="C12">
        <v>36.221634275329357</v>
      </c>
      <c r="D12">
        <v>17.615012763134466</v>
      </c>
      <c r="E12">
        <v>0.1246432328729227</v>
      </c>
      <c r="F12">
        <v>37.791788314267777</v>
      </c>
      <c r="G12">
        <v>8.7648029967651873</v>
      </c>
      <c r="H12">
        <v>1.0060109953592397E-2</v>
      </c>
      <c r="I12">
        <v>0.88026348643251173</v>
      </c>
      <c r="J12">
        <v>78.568416819062236</v>
      </c>
      <c r="K12">
        <v>45.86096026195689</v>
      </c>
    </row>
    <row r="13" spans="1:11" x14ac:dyDescent="0.2">
      <c r="A13" s="1" t="s">
        <v>8</v>
      </c>
      <c r="B13">
        <v>0.10778265917070241</v>
      </c>
      <c r="C13">
        <v>8.0529133109410012</v>
      </c>
      <c r="D13">
        <v>18.515989472203525</v>
      </c>
      <c r="E13">
        <v>9.308390120406046E-2</v>
      </c>
      <c r="F13">
        <v>27.279339365951596</v>
      </c>
      <c r="G13">
        <v>7.6005085682771192</v>
      </c>
      <c r="H13">
        <v>1.2585560984938576E-2</v>
      </c>
      <c r="I13">
        <v>1.2064530646991585</v>
      </c>
      <c r="J13">
        <v>63.411194382305588</v>
      </c>
      <c r="K13">
        <v>42.821891822252148</v>
      </c>
    </row>
    <row r="14" spans="1:11" x14ac:dyDescent="0.2">
      <c r="A14" s="1" t="s">
        <v>9</v>
      </c>
      <c r="B14">
        <v>0.12298531914811196</v>
      </c>
      <c r="C14">
        <v>36.545539767810247</v>
      </c>
      <c r="D14">
        <v>13.915496172103481</v>
      </c>
      <c r="E14">
        <v>214.44715468106574</v>
      </c>
      <c r="F14">
        <v>162.97250000000008</v>
      </c>
      <c r="G14">
        <v>6.2626713323640226</v>
      </c>
      <c r="H14">
        <v>1.1646109783294599E-2</v>
      </c>
      <c r="I14">
        <v>34.863188953254351</v>
      </c>
      <c r="J14">
        <v>51.294003670271572</v>
      </c>
      <c r="K14">
        <v>35.093882780269162</v>
      </c>
    </row>
    <row r="17" spans="1:11" x14ac:dyDescent="0.2">
      <c r="A17" s="1" t="s">
        <v>2</v>
      </c>
    </row>
    <row r="18" spans="1:11" x14ac:dyDescent="0.2">
      <c r="B18" t="s">
        <v>27</v>
      </c>
    </row>
    <row r="19" spans="1:11" x14ac:dyDescent="0.2">
      <c r="A19" t="s">
        <v>0</v>
      </c>
    </row>
    <row r="20" spans="1:11" x14ac:dyDescent="0.2"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</row>
    <row r="21" spans="1:11" x14ac:dyDescent="0.2">
      <c r="A21" t="s">
        <v>26</v>
      </c>
      <c r="B21">
        <v>0.12197916666666665</v>
      </c>
      <c r="C21">
        <v>30.169374999999999</v>
      </c>
      <c r="D21">
        <v>-22.291666666666668</v>
      </c>
      <c r="E21">
        <v>-6.9285714285714325E-2</v>
      </c>
      <c r="F21">
        <v>-18.73918918918919</v>
      </c>
      <c r="G21">
        <v>-8.25</v>
      </c>
      <c r="H21">
        <v>-3.9583333333333331E-2</v>
      </c>
      <c r="I21">
        <v>21.497291666666673</v>
      </c>
      <c r="J21">
        <v>-63.354166666666664</v>
      </c>
      <c r="K21">
        <v>-51.372083333333336</v>
      </c>
    </row>
    <row r="22" spans="1:11" x14ac:dyDescent="0.2">
      <c r="A22" t="s">
        <v>8</v>
      </c>
      <c r="B22">
        <v>2.0208333333333314E-2</v>
      </c>
      <c r="C22">
        <v>-10.795625000000001</v>
      </c>
      <c r="D22">
        <v>-22.833333333333332</v>
      </c>
      <c r="E22">
        <v>-0.28536585365853651</v>
      </c>
      <c r="F22">
        <v>1.0223076923076924</v>
      </c>
      <c r="G22">
        <v>-5.791666666666667</v>
      </c>
      <c r="H22">
        <v>-2.6979166666666669E-2</v>
      </c>
      <c r="I22">
        <v>-8.6112499999999983</v>
      </c>
      <c r="J22">
        <v>-51.458333333333336</v>
      </c>
      <c r="K22">
        <v>-45.938333333333333</v>
      </c>
    </row>
    <row r="23" spans="1:11" x14ac:dyDescent="0.2">
      <c r="A23" t="s">
        <v>9</v>
      </c>
      <c r="B23">
        <v>-9.9062499999999998E-2</v>
      </c>
      <c r="C23">
        <v>89.088958333333338</v>
      </c>
      <c r="D23">
        <v>-65.833333333333329</v>
      </c>
      <c r="E23">
        <v>-1.2380645161290322</v>
      </c>
      <c r="F23">
        <v>516.42323529411749</v>
      </c>
      <c r="G23">
        <v>-20.770833333333332</v>
      </c>
      <c r="H23">
        <v>-0.12645833333333334</v>
      </c>
      <c r="I23">
        <v>7.9722916666666661</v>
      </c>
      <c r="J23">
        <v>-201.5625</v>
      </c>
      <c r="K23">
        <v>-158.08229166666669</v>
      </c>
    </row>
    <row r="25" spans="1:11" x14ac:dyDescent="0.2">
      <c r="A25" t="s">
        <v>13</v>
      </c>
    </row>
    <row r="27" spans="1:11" x14ac:dyDescent="0.2">
      <c r="A27" t="s">
        <v>26</v>
      </c>
      <c r="B27">
        <v>0.10455248473964379</v>
      </c>
      <c r="C27">
        <v>15.706456877565694</v>
      </c>
      <c r="D27">
        <v>14.299728408784967</v>
      </c>
      <c r="E27">
        <v>0.1495728113111609</v>
      </c>
      <c r="F27">
        <v>27.737315063668259</v>
      </c>
      <c r="G27">
        <v>5.8532966403799911</v>
      </c>
      <c r="H27">
        <v>1.4063427537049231E-2</v>
      </c>
      <c r="I27">
        <v>11.367240933670406</v>
      </c>
      <c r="J27">
        <v>48.762582387728166</v>
      </c>
      <c r="K27">
        <v>34.698145868053288</v>
      </c>
    </row>
    <row r="28" spans="1:11" x14ac:dyDescent="0.2">
      <c r="A28" t="s">
        <v>8</v>
      </c>
      <c r="B28">
        <v>0.11912775473783206</v>
      </c>
      <c r="C28">
        <v>11.452982119850306</v>
      </c>
      <c r="D28">
        <v>15.131642593089881</v>
      </c>
      <c r="E28">
        <v>0.10811034762470063</v>
      </c>
      <c r="F28">
        <v>16.79893816716007</v>
      </c>
      <c r="G28">
        <v>5.2608346772334551</v>
      </c>
      <c r="H28">
        <v>1.4964304145759163E-2</v>
      </c>
      <c r="I28">
        <v>7.9174244315860625</v>
      </c>
      <c r="J28">
        <v>44.417146934318851</v>
      </c>
      <c r="K28">
        <v>33.604816010091525</v>
      </c>
    </row>
    <row r="29" spans="1:11" x14ac:dyDescent="0.2">
      <c r="A29" t="s">
        <v>9</v>
      </c>
      <c r="B29">
        <v>7.4532326785343522E-2</v>
      </c>
      <c r="C29">
        <v>39.757309386939063</v>
      </c>
      <c r="D29">
        <v>9.7413506522222502</v>
      </c>
      <c r="E29">
        <v>0.1554064524164086</v>
      </c>
      <c r="F29">
        <v>148.53391249976954</v>
      </c>
      <c r="G29">
        <v>3.9222541535192561</v>
      </c>
      <c r="H29">
        <v>1.3331359284275193E-2</v>
      </c>
      <c r="I29">
        <v>15.189145516144134</v>
      </c>
      <c r="J29">
        <v>34.932367611703903</v>
      </c>
      <c r="K29">
        <v>22.917167635864544</v>
      </c>
    </row>
    <row r="31" spans="1:11" x14ac:dyDescent="0.2">
      <c r="A31" s="1" t="s">
        <v>3</v>
      </c>
    </row>
    <row r="32" spans="1:11" x14ac:dyDescent="0.2">
      <c r="B32" t="s">
        <v>27</v>
      </c>
    </row>
    <row r="33" spans="1:11" x14ac:dyDescent="0.2">
      <c r="A33" t="s">
        <v>0</v>
      </c>
    </row>
    <row r="34" spans="1:11" x14ac:dyDescent="0.2"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</row>
    <row r="35" spans="1:11" x14ac:dyDescent="0.2">
      <c r="A35" t="s">
        <v>26</v>
      </c>
      <c r="B35">
        <v>-8.6956521739130474E-2</v>
      </c>
      <c r="C35">
        <v>-13.759883720930224</v>
      </c>
      <c r="D35">
        <v>5.1086956521739131</v>
      </c>
      <c r="E35">
        <v>-3.9583333333333331E-2</v>
      </c>
      <c r="F35">
        <v>-32.23660000000001</v>
      </c>
      <c r="G35">
        <v>0.82608695652173914</v>
      </c>
      <c r="H35">
        <v>-1.4883720930232556E-2</v>
      </c>
      <c r="I35">
        <v>2.6511627906977114E-2</v>
      </c>
      <c r="J35">
        <v>3.1956521739130435</v>
      </c>
      <c r="K35">
        <v>5.9491304347826084</v>
      </c>
    </row>
    <row r="36" spans="1:11" x14ac:dyDescent="0.2">
      <c r="A36" t="s">
        <v>8</v>
      </c>
      <c r="B36">
        <v>-0.30749999999999988</v>
      </c>
      <c r="C36">
        <v>-12.11128205128205</v>
      </c>
      <c r="D36">
        <v>5.7727272727272725</v>
      </c>
      <c r="E36">
        <v>0.22716666666666666</v>
      </c>
      <c r="F36">
        <v>9.5935416666666669</v>
      </c>
      <c r="G36">
        <v>-1.2045454545454546</v>
      </c>
      <c r="H36">
        <v>-1.3461538461538459E-2</v>
      </c>
      <c r="I36">
        <v>-0.41923076923076863</v>
      </c>
      <c r="J36">
        <v>-6.6363636363636367</v>
      </c>
      <c r="K36">
        <v>-2.3197727272727318</v>
      </c>
    </row>
    <row r="37" spans="1:11" x14ac:dyDescent="0.2">
      <c r="A37" t="s">
        <v>9</v>
      </c>
      <c r="B37">
        <v>-0.54322222222222227</v>
      </c>
      <c r="C37">
        <v>83.299250000000001</v>
      </c>
      <c r="D37">
        <v>-65.311111111111117</v>
      </c>
      <c r="E37">
        <v>-1.0310714285714286</v>
      </c>
      <c r="F37">
        <v>177.51400000000001</v>
      </c>
      <c r="G37">
        <v>-12.155555555555555</v>
      </c>
      <c r="H37">
        <v>-8.2500000000000004E-2</v>
      </c>
      <c r="I37">
        <v>73.153750000000016</v>
      </c>
      <c r="J37">
        <v>-107.73333333333333</v>
      </c>
      <c r="K37">
        <v>-117.10622222222226</v>
      </c>
    </row>
    <row r="39" spans="1:11" x14ac:dyDescent="0.2">
      <c r="A39" t="s">
        <v>13</v>
      </c>
    </row>
    <row r="41" spans="1:11" x14ac:dyDescent="0.2">
      <c r="A41" t="s">
        <v>26</v>
      </c>
      <c r="B41">
        <v>0.15826546816061393</v>
      </c>
      <c r="C41">
        <v>15.995105026669419</v>
      </c>
      <c r="D41">
        <v>12.022934133545942</v>
      </c>
      <c r="E41">
        <v>0.14188461875651828</v>
      </c>
      <c r="F41">
        <v>32.998473759806934</v>
      </c>
      <c r="G41">
        <v>3.1046644583377745</v>
      </c>
      <c r="H41">
        <v>1.394945032009931E-2</v>
      </c>
      <c r="I41">
        <v>4.575513461540182</v>
      </c>
      <c r="J41">
        <v>27.367328092506863</v>
      </c>
      <c r="K41">
        <v>17.797756825019281</v>
      </c>
    </row>
    <row r="42" spans="1:11" x14ac:dyDescent="0.2">
      <c r="A42" t="s">
        <v>8</v>
      </c>
      <c r="B42">
        <v>0.21655861741803931</v>
      </c>
      <c r="C42">
        <v>14.051290235346128</v>
      </c>
      <c r="D42">
        <v>11.746794067445112</v>
      </c>
      <c r="E42">
        <v>0.1695287049462901</v>
      </c>
      <c r="F42">
        <v>43.58078649673314</v>
      </c>
      <c r="G42">
        <v>3.5763463505785569</v>
      </c>
      <c r="H42">
        <v>1.2667439753053036E-2</v>
      </c>
      <c r="I42">
        <v>5.8077146112753297</v>
      </c>
      <c r="J42">
        <v>30.022614642421246</v>
      </c>
      <c r="K42">
        <v>21.881911497664237</v>
      </c>
    </row>
    <row r="43" spans="1:11" x14ac:dyDescent="0.2">
      <c r="A43" t="s">
        <v>9</v>
      </c>
      <c r="B43">
        <v>0.13578635138002601</v>
      </c>
      <c r="C43">
        <v>32.29616595613706</v>
      </c>
      <c r="D43">
        <v>12.044942030051253</v>
      </c>
      <c r="E43">
        <v>0.28430471318148359</v>
      </c>
      <c r="F43">
        <v>194.35978554860574</v>
      </c>
      <c r="G43">
        <v>3.3028844992994655</v>
      </c>
      <c r="H43">
        <v>1.9745983038426982E-2</v>
      </c>
      <c r="I43">
        <v>43.773547863842836</v>
      </c>
      <c r="J43">
        <v>28.51932536354812</v>
      </c>
      <c r="K43">
        <v>21.111187819265204</v>
      </c>
    </row>
    <row r="45" spans="1:11" x14ac:dyDescent="0.2">
      <c r="A45" s="1" t="s">
        <v>4</v>
      </c>
    </row>
    <row r="46" spans="1:11" x14ac:dyDescent="0.2">
      <c r="B46" t="s">
        <v>27</v>
      </c>
    </row>
    <row r="47" spans="1:11" x14ac:dyDescent="0.2">
      <c r="A47" t="s">
        <v>0</v>
      </c>
    </row>
    <row r="48" spans="1:11" x14ac:dyDescent="0.2"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</row>
    <row r="49" spans="1:11" x14ac:dyDescent="0.2">
      <c r="A49" t="s">
        <v>26</v>
      </c>
      <c r="B49">
        <v>4.2499999999999996E-2</v>
      </c>
      <c r="C49">
        <v>4.8754999999999988</v>
      </c>
      <c r="D49">
        <v>0.5</v>
      </c>
      <c r="E49">
        <v>-8.2424242424242414E-2</v>
      </c>
      <c r="F49">
        <v>-49.098484848484865</v>
      </c>
      <c r="G49">
        <v>4.7249999999999996</v>
      </c>
      <c r="H49">
        <v>-2.1250000000000005E-2</v>
      </c>
      <c r="I49">
        <v>12.647499999999997</v>
      </c>
      <c r="J49">
        <v>43.05</v>
      </c>
      <c r="K49">
        <v>10.918749999999999</v>
      </c>
    </row>
    <row r="50" spans="1:11" x14ac:dyDescent="0.2">
      <c r="A50" t="s">
        <v>8</v>
      </c>
      <c r="B50">
        <v>-7.5000000000000067E-4</v>
      </c>
      <c r="C50">
        <v>4.2625641025640997</v>
      </c>
      <c r="D50">
        <v>-3.5249999999999999</v>
      </c>
      <c r="E50">
        <v>48.549852941176461</v>
      </c>
      <c r="F50">
        <v>-53.21206896551724</v>
      </c>
      <c r="G50">
        <v>3.7250000000000001</v>
      </c>
      <c r="H50">
        <v>1.8375000000000006E-2</v>
      </c>
      <c r="I50">
        <v>35.019615384615385</v>
      </c>
      <c r="J50">
        <v>18.024999999999999</v>
      </c>
      <c r="K50">
        <v>7.2740000000000009</v>
      </c>
    </row>
    <row r="51" spans="1:11" x14ac:dyDescent="0.2">
      <c r="A51" t="s">
        <v>9</v>
      </c>
      <c r="B51">
        <v>-7.7249999999999985E-2</v>
      </c>
      <c r="C51">
        <v>106.68424999999998</v>
      </c>
      <c r="D51">
        <v>-55.375</v>
      </c>
      <c r="E51">
        <v>-0.49285714285714288</v>
      </c>
      <c r="F51">
        <v>389.86978260869569</v>
      </c>
      <c r="G51">
        <v>-22.675000000000001</v>
      </c>
      <c r="H51">
        <v>-9.1375000000000012E-2</v>
      </c>
      <c r="I51">
        <v>74.108750000000015</v>
      </c>
      <c r="J51">
        <v>-183.85</v>
      </c>
      <c r="K51">
        <v>-146.65424999999999</v>
      </c>
    </row>
    <row r="53" spans="1:11" x14ac:dyDescent="0.2">
      <c r="A53" t="s">
        <v>13</v>
      </c>
    </row>
    <row r="55" spans="1:11" x14ac:dyDescent="0.2">
      <c r="A55" t="s">
        <v>26</v>
      </c>
      <c r="B55">
        <v>8.897583221273471E-2</v>
      </c>
      <c r="C55">
        <v>12.577608014204225</v>
      </c>
      <c r="D55">
        <v>21.407702903154824</v>
      </c>
      <c r="E55">
        <v>9.3074618060398587E-2</v>
      </c>
      <c r="F55">
        <v>25.385405847492301</v>
      </c>
      <c r="G55">
        <v>8.3942889239328391</v>
      </c>
      <c r="H55">
        <v>1.7865909020483819E-2</v>
      </c>
      <c r="I55">
        <v>11.020559913238621</v>
      </c>
      <c r="J55">
        <v>70.898627070718518</v>
      </c>
      <c r="K55">
        <v>48.712988102720956</v>
      </c>
    </row>
    <row r="56" spans="1:11" x14ac:dyDescent="0.2">
      <c r="A56" t="s">
        <v>8</v>
      </c>
      <c r="B56">
        <v>0.13040955579860602</v>
      </c>
      <c r="C56">
        <v>29.701979471805963</v>
      </c>
      <c r="D56">
        <v>14.310565735381205</v>
      </c>
      <c r="E56">
        <v>48.856222331387812</v>
      </c>
      <c r="F56">
        <v>50.708686863602225</v>
      </c>
      <c r="G56">
        <v>5.3368563083907601</v>
      </c>
      <c r="H56">
        <v>2.3400353040838883E-2</v>
      </c>
      <c r="I56">
        <v>28.267095635994998</v>
      </c>
      <c r="J56">
        <v>43.166010600400014</v>
      </c>
      <c r="K56">
        <v>33.607657460381837</v>
      </c>
    </row>
    <row r="57" spans="1:11" x14ac:dyDescent="0.2">
      <c r="A57" t="s">
        <v>9</v>
      </c>
      <c r="B57">
        <v>8.9206787642748683E-2</v>
      </c>
      <c r="C57">
        <v>70.452076599153642</v>
      </c>
      <c r="D57">
        <v>9.6422339881404699</v>
      </c>
      <c r="E57">
        <v>0.19669111843074899</v>
      </c>
      <c r="F57">
        <v>128.68131563450348</v>
      </c>
      <c r="G57">
        <v>4.8817277705379087</v>
      </c>
      <c r="H57">
        <v>1.5320285174255498E-2</v>
      </c>
      <c r="I57">
        <v>71.429802126415765</v>
      </c>
      <c r="J57">
        <v>37.270864918792419</v>
      </c>
      <c r="K57">
        <v>24.992944732380639</v>
      </c>
    </row>
    <row r="59" spans="1:11" x14ac:dyDescent="0.2">
      <c r="A59" s="1" t="s">
        <v>5</v>
      </c>
    </row>
    <row r="60" spans="1:11" x14ac:dyDescent="0.2">
      <c r="B60" t="s">
        <v>27</v>
      </c>
    </row>
    <row r="61" spans="1:11" x14ac:dyDescent="0.2">
      <c r="A61" t="s">
        <v>0</v>
      </c>
    </row>
    <row r="62" spans="1:11" x14ac:dyDescent="0.2"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</row>
    <row r="63" spans="1:11" x14ac:dyDescent="0.2">
      <c r="A63" t="s">
        <v>26</v>
      </c>
      <c r="B63">
        <v>0.16934782608695656</v>
      </c>
      <c r="C63">
        <v>-8.6382222222222236</v>
      </c>
      <c r="D63">
        <v>-10.130434782608695</v>
      </c>
      <c r="E63">
        <v>-0.38081081081081086</v>
      </c>
      <c r="F63">
        <v>-42.569499999999991</v>
      </c>
      <c r="G63">
        <v>7.1956521739130439</v>
      </c>
      <c r="H63">
        <v>-3.833333333333333E-2</v>
      </c>
      <c r="I63">
        <v>-0.38155555555555576</v>
      </c>
      <c r="J63">
        <v>66.804347826086953</v>
      </c>
      <c r="K63">
        <v>15.581086956521739</v>
      </c>
    </row>
    <row r="64" spans="1:11" x14ac:dyDescent="0.2">
      <c r="A64" t="s">
        <v>8</v>
      </c>
      <c r="B64">
        <v>6.4130434782608686E-2</v>
      </c>
      <c r="C64">
        <v>-3.3667567567567565</v>
      </c>
      <c r="D64">
        <v>11.195652173913043</v>
      </c>
      <c r="E64">
        <v>-0.10779411764705882</v>
      </c>
      <c r="F64">
        <v>-10.825806451612902</v>
      </c>
      <c r="G64">
        <v>0.63043478260869568</v>
      </c>
      <c r="H64">
        <v>-6.2820512820512889E-3</v>
      </c>
      <c r="I64">
        <v>-0.92500000000000004</v>
      </c>
      <c r="J64">
        <v>7.8913043478260869</v>
      </c>
      <c r="K64">
        <v>33.660869565217403</v>
      </c>
    </row>
    <row r="65" spans="1:11" x14ac:dyDescent="0.2">
      <c r="A65" t="s">
        <v>9</v>
      </c>
      <c r="B65">
        <v>-0.43063829787234031</v>
      </c>
      <c r="C65">
        <v>149.23322222222222</v>
      </c>
      <c r="D65">
        <v>-86.765957446808514</v>
      </c>
      <c r="E65">
        <v>128.0693333333333</v>
      </c>
      <c r="F65">
        <v>442.16300000000001</v>
      </c>
      <c r="G65">
        <v>-21.76595744680851</v>
      </c>
      <c r="H65">
        <v>-0.1168888888888889</v>
      </c>
      <c r="I65">
        <v>176.26411111111108</v>
      </c>
      <c r="J65">
        <v>-197.89361702127658</v>
      </c>
      <c r="K65">
        <v>-171.37936170212768</v>
      </c>
    </row>
    <row r="67" spans="1:11" x14ac:dyDescent="0.2">
      <c r="A67" t="s">
        <v>13</v>
      </c>
    </row>
    <row r="69" spans="1:11" x14ac:dyDescent="0.2">
      <c r="A69" t="s">
        <v>26</v>
      </c>
      <c r="B69">
        <v>0.14805662259778879</v>
      </c>
      <c r="C69">
        <v>12.288287532594852</v>
      </c>
      <c r="D69">
        <v>13.340527359791484</v>
      </c>
      <c r="E69">
        <v>0.19738146113035721</v>
      </c>
      <c r="F69">
        <v>47.848856835063607</v>
      </c>
      <c r="G69">
        <v>4.091657538903883</v>
      </c>
      <c r="H69">
        <v>1.3455876265060035E-2</v>
      </c>
      <c r="I69">
        <v>8.1296728999485062</v>
      </c>
      <c r="J69">
        <v>35.370716067609877</v>
      </c>
      <c r="K69">
        <v>24.952112547873863</v>
      </c>
    </row>
    <row r="70" spans="1:11" x14ac:dyDescent="0.2">
      <c r="A70" t="s">
        <v>8</v>
      </c>
      <c r="B70">
        <v>0.13791234214051257</v>
      </c>
      <c r="C70">
        <v>4.3552296375511483</v>
      </c>
      <c r="D70">
        <v>19.486465501577534</v>
      </c>
      <c r="E70">
        <v>0.10728753226753153</v>
      </c>
      <c r="F70">
        <v>13.578695122940273</v>
      </c>
      <c r="G70">
        <v>3.6138967815213014</v>
      </c>
      <c r="H70">
        <v>1.1906232205923135E-2</v>
      </c>
      <c r="I70">
        <v>0.572724443592456</v>
      </c>
      <c r="J70">
        <v>28.837747475818929</v>
      </c>
      <c r="K70">
        <v>34.027180743564067</v>
      </c>
    </row>
    <row r="71" spans="1:11" x14ac:dyDescent="0.2">
      <c r="A71" t="s">
        <v>9</v>
      </c>
      <c r="B71">
        <v>8.9506641521915925E-2</v>
      </c>
      <c r="C71">
        <v>26.385507668091556</v>
      </c>
      <c r="D71">
        <v>13.929159106673206</v>
      </c>
      <c r="E71">
        <v>104.4789017330734</v>
      </c>
      <c r="F71">
        <v>188.31590137054275</v>
      </c>
      <c r="G71">
        <v>3.5425538859858254</v>
      </c>
      <c r="H71">
        <v>1.4812198843112426E-2</v>
      </c>
      <c r="I71">
        <v>41.185504206573938</v>
      </c>
      <c r="J71">
        <v>30.189031862792866</v>
      </c>
      <c r="K71">
        <v>23.649773508300626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bout duration</vt:lpstr>
      <vt:lpstr>bout num</vt:lpstr>
      <vt:lpstr>avg bout duration</vt:lpstr>
      <vt:lpstr>sip num</vt:lpstr>
      <vt:lpstr>sip duration</vt:lpstr>
      <vt:lpstr>feeding burst num</vt:lpstr>
      <vt:lpstr>feeding burst duration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2022-08-30T00:50:04Z</dcterms:created>
  <dcterms:modified xsi:type="dcterms:W3CDTF">2022-10-22T13:02:48Z</dcterms:modified>
</cp:coreProperties>
</file>