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Отчет о результатах 1" sheetId="2" r:id="rId1"/>
    <sheet name="Отчет о результатах 2" sheetId="3" r:id="rId2"/>
    <sheet name="Лист1" sheetId="1" r:id="rId3"/>
  </sheets>
  <definedNames>
    <definedName name="solver_adj" localSheetId="2" hidden="1">Лист1!$L$13:$N$13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Лист1!$O$14</definedName>
    <definedName name="solver_lhs2" localSheetId="2" hidden="1">Лист1!$O$15</definedName>
    <definedName name="solver_lhs3" localSheetId="2" hidden="1">Лист1!$O$16</definedName>
    <definedName name="solver_lhs4" localSheetId="2" hidden="1">Лист1!$O$17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Лист1!$O$13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hs1" localSheetId="2" hidden="1">1</definedName>
    <definedName name="solver_rhs2" localSheetId="2" hidden="1">1</definedName>
    <definedName name="solver_rhs3" localSheetId="2" hidden="1">1</definedName>
    <definedName name="solver_rhs4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1" l="1"/>
  <c r="R12" i="1"/>
  <c r="R15" i="1" s="1"/>
  <c r="R13" i="1"/>
  <c r="O14" i="1"/>
  <c r="O13" i="1"/>
  <c r="O17" i="1"/>
  <c r="O16" i="1"/>
  <c r="O15" i="1"/>
  <c r="L14" i="1" a="1"/>
  <c r="L14" i="1" s="1"/>
  <c r="S3" i="1"/>
  <c r="S2" i="1"/>
  <c r="S4" i="1" s="1"/>
  <c r="L16" i="1" l="1"/>
  <c r="M16" i="1"/>
  <c r="N15" i="1"/>
  <c r="M15" i="1"/>
  <c r="N17" i="1"/>
  <c r="L15" i="1"/>
  <c r="M17" i="1"/>
  <c r="N14" i="1"/>
  <c r="L17" i="1"/>
  <c r="M14" i="1"/>
  <c r="N16" i="1"/>
  <c r="S5" i="1"/>
  <c r="S6" i="1"/>
  <c r="S7" i="1" l="1"/>
  <c r="P4" i="1" l="1"/>
  <c r="P3" i="1"/>
  <c r="P6" i="1"/>
  <c r="P5" i="1"/>
  <c r="L4" i="1" a="1"/>
  <c r="L4" i="1" s="1"/>
  <c r="O5" i="1" l="1"/>
  <c r="N5" i="1"/>
  <c r="M5" i="1"/>
  <c r="L5" i="1"/>
  <c r="O6" i="1"/>
  <c r="O4" i="1"/>
  <c r="N6" i="1"/>
  <c r="N4" i="1"/>
  <c r="M6" i="1"/>
  <c r="M4" i="1"/>
  <c r="L6" i="1"/>
  <c r="F17" i="1" l="1"/>
  <c r="G16" i="1"/>
  <c r="F13" i="1"/>
  <c r="F14" i="1"/>
  <c r="F15" i="1"/>
  <c r="F12" i="1"/>
  <c r="D16" i="1"/>
  <c r="E16" i="1"/>
  <c r="C16" i="1"/>
  <c r="I8" i="1"/>
  <c r="H9" i="1"/>
  <c r="H5" i="1"/>
  <c r="H6" i="1"/>
  <c r="H7" i="1"/>
  <c r="H4" i="1"/>
  <c r="H3" i="1"/>
  <c r="E8" i="1"/>
  <c r="F8" i="1"/>
  <c r="G8" i="1"/>
  <c r="D8" i="1"/>
  <c r="C8" i="1"/>
</calcChain>
</file>

<file path=xl/sharedStrings.xml><?xml version="1.0" encoding="utf-8"?>
<sst xmlns="http://schemas.openxmlformats.org/spreadsheetml/2006/main" count="156" uniqueCount="104">
  <si>
    <t>Гравці</t>
  </si>
  <si>
    <t>B1</t>
  </si>
  <si>
    <t>B2</t>
  </si>
  <si>
    <t>B3</t>
  </si>
  <si>
    <t>B4</t>
  </si>
  <si>
    <t>B5</t>
  </si>
  <si>
    <t>A1</t>
  </si>
  <si>
    <t>A2</t>
  </si>
  <si>
    <t>A3</t>
  </si>
  <si>
    <t>A5</t>
  </si>
  <si>
    <t>A4</t>
  </si>
  <si>
    <t>Min A</t>
  </si>
  <si>
    <t>Max B</t>
  </si>
  <si>
    <t>Гарвці</t>
  </si>
  <si>
    <t>Платіжна матриця</t>
  </si>
  <si>
    <t>Платіжна матриця після видалення домінуючих рядків та стовпців</t>
  </si>
  <si>
    <t>X1</t>
  </si>
  <si>
    <t>X2</t>
  </si>
  <si>
    <t>X3</t>
  </si>
  <si>
    <t>X4</t>
  </si>
  <si>
    <t>F(X)</t>
  </si>
  <si>
    <t>Розрахунок для X</t>
  </si>
  <si>
    <t>Microsoft Excel 16.0 Отчет о результатах</t>
  </si>
  <si>
    <t>Лист: [laboratorna 5.xlsx]Лист1</t>
  </si>
  <si>
    <t>Отчет создан: 09.11.2021 12:51:36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</si>
  <si>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</si>
  <si>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</si>
  <si>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</si>
  <si>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0,016 секунд.</t>
  </si>
  <si>
    <t>Число итераций: 3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</si>
  <si>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</si>
  <si>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</si>
  <si>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</si>
  <si>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</si>
  <si>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</si>
  <si>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</si>
  <si>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</si>
  <si>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</si>
  <si>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</si>
  <si>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</si>
  <si>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</si>
  <si>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</si>
  <si>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</si>
  <si>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</si>
  <si>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</si>
  <si>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$P$3</t>
  </si>
  <si>
    <t>A1 F(X)</t>
  </si>
  <si>
    <t>$L$3</t>
  </si>
  <si>
    <t>A1 X1</t>
  </si>
  <si>
    <t>Продолжить</t>
  </si>
  <si>
    <t>$M$3</t>
  </si>
  <si>
    <t>A1 X2</t>
  </si>
  <si>
    <t>$N$3</t>
  </si>
  <si>
    <t>A1 X3</t>
  </si>
  <si>
    <t>$O$3</t>
  </si>
  <si>
    <t>A1 X4</t>
  </si>
  <si>
    <t>$P$4</t>
  </si>
  <si>
    <t>A2 F(X)</t>
  </si>
  <si>
    <t>$P$4&gt;=1</t>
  </si>
  <si>
    <t>Без привязки</t>
  </si>
  <si>
    <t>$P$5</t>
  </si>
  <si>
    <t>A3 F(X)</t>
  </si>
  <si>
    <t>$P$5&gt;=1</t>
  </si>
  <si>
    <t>Привязка</t>
  </si>
  <si>
    <t>$P$6</t>
  </si>
  <si>
    <t>A4 F(X)</t>
  </si>
  <si>
    <t>$P$6&gt;=1</t>
  </si>
  <si>
    <t xml:space="preserve">V = </t>
  </si>
  <si>
    <t xml:space="preserve">p1 = </t>
  </si>
  <si>
    <t>p2 =</t>
  </si>
  <si>
    <t>p3 =</t>
  </si>
  <si>
    <t>p4 =</t>
  </si>
  <si>
    <t>Y1</t>
  </si>
  <si>
    <t>Y2</t>
  </si>
  <si>
    <t>Y3</t>
  </si>
  <si>
    <t>F(Y)</t>
  </si>
  <si>
    <t>Розрахунок для Y</t>
  </si>
  <si>
    <t>Отчет создан: 09.11.2021 13:22:09</t>
  </si>
  <si>
    <t>Число итераций: 4 Число подзадач: 0</t>
  </si>
  <si>
    <t>Максимальное время Без пределов,  Число итераций Без пределов, Precision 0,000001, Использовать автоматическое масштабирование</t>
  </si>
  <si>
    <t>Ячейка целевой функции (Максимум)</t>
  </si>
  <si>
    <t>$O$13</t>
  </si>
  <si>
    <t>A3 F(Y)</t>
  </si>
  <si>
    <t>$L$13</t>
  </si>
  <si>
    <t>A3 Y1</t>
  </si>
  <si>
    <t>$M$13</t>
  </si>
  <si>
    <t>A3 Y2</t>
  </si>
  <si>
    <t>$N$13</t>
  </si>
  <si>
    <t>A3 Y3</t>
  </si>
  <si>
    <t>$O$14</t>
  </si>
  <si>
    <t>A4 F(Y)</t>
  </si>
  <si>
    <t>$O$14&lt;=1</t>
  </si>
  <si>
    <t>$O$15</t>
  </si>
  <si>
    <t>A5 F(Y)</t>
  </si>
  <si>
    <t>$O$15&lt;=1</t>
  </si>
  <si>
    <t>$O$16</t>
  </si>
  <si>
    <t>Max B F(Y)</t>
  </si>
  <si>
    <t>$O$16&lt;=1</t>
  </si>
  <si>
    <t>$O$17</t>
  </si>
  <si>
    <t>$O$17&lt;=1</t>
  </si>
  <si>
    <t>V =</t>
  </si>
  <si>
    <t>q1 =</t>
  </si>
  <si>
    <t>q2 =</t>
  </si>
  <si>
    <t>q3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</si>
</sst>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" fillId="0" borderId="0" xfId="0" applyFont="1"/>
    <xf numFmtId="0" fontId="0" fillId="0" borderId="15" xfId="0" applyFill="1" applyBorder="1" applyAlignment="1"/>
    <xf numFmtId="0" fontId="2" fillId="0" borderId="14" xfId="0" applyFont="1" applyFill="1" applyBorder="1" applyAlignment="1">
      <alignment horizontal="center"/>
    </xf>
    <xf numFmtId="0" fontId="0" fillId="0" borderId="16" xfId="0" applyFill="1" applyBorder="1" applyAlignment="1"/>
    <xf numFmtId="0" fontId="0" fillId="0" borderId="15" xfId="0" applyNumberFormat="1" applyFill="1" applyBorder="1" applyAlignment="1"/>
    <xf numFmtId="0" fontId="0" fillId="0" borderId="16" xfId="0" applyNumberFormat="1" applyFill="1" applyBorder="1" applyAlignment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opLeftCell="A10" workbookViewId="0"/>
  </sheetViews>
  <sheetFormatPr defaultRowHeight="14.4" x14ac:dyDescent="0.3"/>
  <cols>
    <col min="1" max="1" width="2.33203125" customWidth="1"/>
    <col min="2" max="2" width="7.21875" customWidth="1"/>
    <col min="3" max="3" width="6.5546875" customWidth="1"/>
    <col min="4" max="4" width="18.44140625" bestFit="1" customWidth="1"/>
    <col min="5" max="5" width="23.5546875" bestFit="1" customWidth="1"/>
    <col min="6" max="6" width="14.88671875" bestFit="1" customWidth="1"/>
    <col min="7" max="7" width="12" bestFit="1" customWidth="1"/>
  </cols>
  <sheetData>
    <row r="1" spans="1:5" x14ac:dyDescent="0.3">
      <c r="A1" s="38" t="s">
        <v>22</v>
      </c>
    </row>
    <row r="2" spans="1:5" x14ac:dyDescent="0.3">
      <c r="A2" s="38" t="s">
        <v>23</v>
      </c>
    </row>
    <row r="3" spans="1:5" x14ac:dyDescent="0.3">
      <c r="A3" s="38" t="s">
        <v>24</v>
      </c>
    </row>
    <row r="4" spans="1:5" x14ac:dyDescent="0.3">
      <c r="A4" s="38" t="s">
        <v>25</v>
      </c>
    </row>
    <row r="5" spans="1:5" x14ac:dyDescent="0.3">
      <c r="A5" s="38" t="s">
        <v>26</v>
      </c>
    </row>
    <row r="6" spans="1:5" x14ac:dyDescent="0.3">
      <c r="A6" s="38"/>
      <c r="B6" t="s">
        <v>27</v>
      </c>
    </row>
    <row r="7" spans="1:5" x14ac:dyDescent="0.3">
      <c r="A7" s="38"/>
      <c r="B7" t="s">
        <v>28</v>
      </c>
    </row>
    <row r="8" spans="1:5" x14ac:dyDescent="0.3">
      <c r="A8" s="38"/>
      <c r="B8" t="s">
        <v>29</v>
      </c>
    </row>
    <row r="9" spans="1:5" x14ac:dyDescent="0.3">
      <c r="A9" s="38" t="s">
        <v>30</v>
      </c>
    </row>
    <row r="10" spans="1:5" x14ac:dyDescent="0.3">
      <c r="B10" t="s">
        <v>31</v>
      </c>
    </row>
    <row r="11" spans="1:5" x14ac:dyDescent="0.3">
      <c r="B11" t="s">
        <v>32</v>
      </c>
    </row>
    <row r="14" spans="1:5" ht="15" thickBot="1" x14ac:dyDescent="0.35">
      <c r="A14" t="s">
        <v>33</v>
      </c>
    </row>
    <row r="15" spans="1:5" ht="15" thickBot="1" x14ac:dyDescent="0.35">
      <c r="B15" s="40" t="s">
        <v>34</v>
      </c>
      <c r="C15" s="40" t="s">
        <v>35</v>
      </c>
      <c r="D15" s="40" t="s">
        <v>36</v>
      </c>
      <c r="E15" s="40" t="s">
        <v>37</v>
      </c>
    </row>
    <row r="16" spans="1:5" ht="15" thickBot="1" x14ac:dyDescent="0.35">
      <c r="B16" s="39" t="s">
        <v>45</v>
      </c>
      <c r="C16" s="39" t="s">
        <v>46</v>
      </c>
      <c r="D16" s="42">
        <v>0</v>
      </c>
      <c r="E16" s="42">
        <v>0.17241379310344829</v>
      </c>
    </row>
    <row r="19" spans="1:7" ht="15" thickBot="1" x14ac:dyDescent="0.35">
      <c r="A19" t="s">
        <v>38</v>
      </c>
    </row>
    <row r="20" spans="1:7" ht="15" thickBot="1" x14ac:dyDescent="0.35">
      <c r="B20" s="40" t="s">
        <v>34</v>
      </c>
      <c r="C20" s="40" t="s">
        <v>35</v>
      </c>
      <c r="D20" s="40" t="s">
        <v>36</v>
      </c>
      <c r="E20" s="40" t="s">
        <v>37</v>
      </c>
      <c r="F20" s="40" t="s">
        <v>39</v>
      </c>
    </row>
    <row r="21" spans="1:7" x14ac:dyDescent="0.3">
      <c r="B21" s="41" t="s">
        <v>47</v>
      </c>
      <c r="C21" s="41" t="s">
        <v>48</v>
      </c>
      <c r="D21" s="43">
        <v>0</v>
      </c>
      <c r="E21" s="43">
        <v>0</v>
      </c>
      <c r="F21" s="41" t="s">
        <v>49</v>
      </c>
    </row>
    <row r="22" spans="1:7" x14ac:dyDescent="0.3">
      <c r="B22" s="41" t="s">
        <v>50</v>
      </c>
      <c r="C22" s="41" t="s">
        <v>51</v>
      </c>
      <c r="D22" s="43">
        <v>0</v>
      </c>
      <c r="E22" s="43">
        <v>0.13793103448275862</v>
      </c>
      <c r="F22" s="41" t="s">
        <v>49</v>
      </c>
    </row>
    <row r="23" spans="1:7" x14ac:dyDescent="0.3">
      <c r="B23" s="41" t="s">
        <v>52</v>
      </c>
      <c r="C23" s="41" t="s">
        <v>53</v>
      </c>
      <c r="D23" s="43">
        <v>0</v>
      </c>
      <c r="E23" s="43">
        <v>0</v>
      </c>
      <c r="F23" s="41" t="s">
        <v>49</v>
      </c>
    </row>
    <row r="24" spans="1:7" ht="15" thickBot="1" x14ac:dyDescent="0.35">
      <c r="B24" s="39" t="s">
        <v>54</v>
      </c>
      <c r="C24" s="39" t="s">
        <v>55</v>
      </c>
      <c r="D24" s="42">
        <v>0</v>
      </c>
      <c r="E24" s="42">
        <v>3.4482758620689655E-2</v>
      </c>
      <c r="F24" s="39" t="s">
        <v>49</v>
      </c>
    </row>
    <row r="27" spans="1:7" ht="15" thickBot="1" x14ac:dyDescent="0.35">
      <c r="A27" t="s">
        <v>40</v>
      </c>
    </row>
    <row r="28" spans="1:7" ht="15" thickBot="1" x14ac:dyDescent="0.35">
      <c r="B28" s="40" t="s">
        <v>34</v>
      </c>
      <c r="C28" s="40" t="s">
        <v>35</v>
      </c>
      <c r="D28" s="40" t="s">
        <v>41</v>
      </c>
      <c r="E28" s="40" t="s">
        <v>42</v>
      </c>
      <c r="F28" s="40" t="s">
        <v>43</v>
      </c>
      <c r="G28" s="40" t="s">
        <v>44</v>
      </c>
    </row>
    <row r="29" spans="1:7" x14ac:dyDescent="0.3">
      <c r="B29" s="41" t="s">
        <v>56</v>
      </c>
      <c r="C29" s="41" t="s">
        <v>57</v>
      </c>
      <c r="D29" s="43">
        <v>1.1724137931034482</v>
      </c>
      <c r="E29" s="41" t="s">
        <v>58</v>
      </c>
      <c r="F29" s="41" t="s">
        <v>59</v>
      </c>
      <c r="G29" s="43">
        <v>0.17241379310344818</v>
      </c>
    </row>
    <row r="30" spans="1:7" x14ac:dyDescent="0.3">
      <c r="B30" s="41" t="s">
        <v>60</v>
      </c>
      <c r="C30" s="41" t="s">
        <v>61</v>
      </c>
      <c r="D30" s="43">
        <v>1</v>
      </c>
      <c r="E30" s="41" t="s">
        <v>62</v>
      </c>
      <c r="F30" s="41" t="s">
        <v>63</v>
      </c>
      <c r="G30" s="43">
        <v>0</v>
      </c>
    </row>
    <row r="31" spans="1:7" ht="15" thickBot="1" x14ac:dyDescent="0.35">
      <c r="B31" s="39" t="s">
        <v>64</v>
      </c>
      <c r="C31" s="39" t="s">
        <v>65</v>
      </c>
      <c r="D31" s="42">
        <v>1</v>
      </c>
      <c r="E31" s="39" t="s">
        <v>66</v>
      </c>
      <c r="F31" s="39" t="s">
        <v>63</v>
      </c>
      <c r="G31" s="4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9.5546875" customWidth="1"/>
    <col min="4" max="4" width="18.44140625" bestFit="1" customWidth="1"/>
    <col min="5" max="5" width="23.5546875" bestFit="1" customWidth="1"/>
    <col min="6" max="6" width="14.88671875" bestFit="1" customWidth="1"/>
    <col min="7" max="7" width="12" bestFit="1" customWidth="1"/>
  </cols>
  <sheetData>
    <row r="1" spans="1:5" x14ac:dyDescent="0.3">
      <c r="A1" s="38" t="s">
        <v>22</v>
      </c>
    </row>
    <row r="2" spans="1:5" x14ac:dyDescent="0.3">
      <c r="A2" s="38" t="s">
        <v>23</v>
      </c>
    </row>
    <row r="3" spans="1:5" x14ac:dyDescent="0.3">
      <c r="A3" s="38" t="s">
        <v>77</v>
      </c>
    </row>
    <row r="4" spans="1:5" x14ac:dyDescent="0.3">
      <c r="A4" s="38" t="s">
        <v>25</v>
      </c>
    </row>
    <row r="5" spans="1:5" x14ac:dyDescent="0.3">
      <c r="A5" s="38" t="s">
        <v>26</v>
      </c>
    </row>
    <row r="6" spans="1:5" x14ac:dyDescent="0.3">
      <c r="A6" s="38"/>
      <c r="B6" t="s">
        <v>27</v>
      </c>
    </row>
    <row r="7" spans="1:5" x14ac:dyDescent="0.3">
      <c r="A7" s="38"/>
      <c r="B7" t="s">
        <v>28</v>
      </c>
    </row>
    <row r="8" spans="1:5" x14ac:dyDescent="0.3">
      <c r="A8" s="38"/>
      <c r="B8" t="s">
        <v>78</v>
      </c>
    </row>
    <row r="9" spans="1:5" x14ac:dyDescent="0.3">
      <c r="A9" s="38" t="s">
        <v>30</v>
      </c>
    </row>
    <row r="10" spans="1:5" x14ac:dyDescent="0.3">
      <c r="B10" t="s">
        <v>79</v>
      </c>
    </row>
    <row r="11" spans="1:5" x14ac:dyDescent="0.3">
      <c r="B11" t="s">
        <v>32</v>
      </c>
    </row>
    <row r="14" spans="1:5" ht="15" thickBot="1" x14ac:dyDescent="0.35">
      <c r="A14" t="s">
        <v>80</v>
      </c>
    </row>
    <row r="15" spans="1:5" ht="15" thickBot="1" x14ac:dyDescent="0.35">
      <c r="B15" s="40" t="s">
        <v>34</v>
      </c>
      <c r="C15" s="40" t="s">
        <v>35</v>
      </c>
      <c r="D15" s="40" t="s">
        <v>36</v>
      </c>
      <c r="E15" s="40" t="s">
        <v>37</v>
      </c>
    </row>
    <row r="16" spans="1:5" ht="15" thickBot="1" x14ac:dyDescent="0.35">
      <c r="B16" s="39" t="s">
        <v>81</v>
      </c>
      <c r="C16" s="39" t="s">
        <v>82</v>
      </c>
      <c r="D16" s="42">
        <v>0</v>
      </c>
      <c r="E16" s="42">
        <v>0.17241379310344829</v>
      </c>
    </row>
    <row r="19" spans="1:7" ht="15" thickBot="1" x14ac:dyDescent="0.35">
      <c r="A19" t="s">
        <v>38</v>
      </c>
    </row>
    <row r="20" spans="1:7" ht="15" thickBot="1" x14ac:dyDescent="0.35">
      <c r="B20" s="40" t="s">
        <v>34</v>
      </c>
      <c r="C20" s="40" t="s">
        <v>35</v>
      </c>
      <c r="D20" s="40" t="s">
        <v>36</v>
      </c>
      <c r="E20" s="40" t="s">
        <v>37</v>
      </c>
      <c r="F20" s="40" t="s">
        <v>39</v>
      </c>
    </row>
    <row r="21" spans="1:7" x14ac:dyDescent="0.3">
      <c r="B21" s="41" t="s">
        <v>83</v>
      </c>
      <c r="C21" s="41" t="s">
        <v>84</v>
      </c>
      <c r="D21" s="43">
        <v>0</v>
      </c>
      <c r="E21" s="43">
        <v>0</v>
      </c>
      <c r="F21" s="41" t="s">
        <v>49</v>
      </c>
    </row>
    <row r="22" spans="1:7" x14ac:dyDescent="0.3">
      <c r="B22" s="41" t="s">
        <v>85</v>
      </c>
      <c r="C22" s="41" t="s">
        <v>86</v>
      </c>
      <c r="D22" s="43">
        <v>0</v>
      </c>
      <c r="E22" s="43">
        <v>0.13793103448275865</v>
      </c>
      <c r="F22" s="41" t="s">
        <v>49</v>
      </c>
    </row>
    <row r="23" spans="1:7" ht="15" thickBot="1" x14ac:dyDescent="0.35">
      <c r="B23" s="39" t="s">
        <v>87</v>
      </c>
      <c r="C23" s="39" t="s">
        <v>88</v>
      </c>
      <c r="D23" s="42">
        <v>0</v>
      </c>
      <c r="E23" s="42">
        <v>3.4482758620689641E-2</v>
      </c>
      <c r="F23" s="39" t="s">
        <v>49</v>
      </c>
    </row>
    <row r="26" spans="1:7" ht="15" thickBot="1" x14ac:dyDescent="0.35">
      <c r="A26" t="s">
        <v>40</v>
      </c>
    </row>
    <row r="27" spans="1:7" ht="15" thickBot="1" x14ac:dyDescent="0.35">
      <c r="B27" s="40" t="s">
        <v>34</v>
      </c>
      <c r="C27" s="40" t="s">
        <v>35</v>
      </c>
      <c r="D27" s="40" t="s">
        <v>41</v>
      </c>
      <c r="E27" s="40" t="s">
        <v>42</v>
      </c>
      <c r="F27" s="40" t="s">
        <v>43</v>
      </c>
      <c r="G27" s="40" t="s">
        <v>44</v>
      </c>
    </row>
    <row r="28" spans="1:7" x14ac:dyDescent="0.3">
      <c r="B28" s="41" t="s">
        <v>89</v>
      </c>
      <c r="C28" s="41" t="s">
        <v>90</v>
      </c>
      <c r="D28" s="43">
        <v>0.51724137931034475</v>
      </c>
      <c r="E28" s="41" t="s">
        <v>91</v>
      </c>
      <c r="F28" s="41" t="s">
        <v>59</v>
      </c>
      <c r="G28" s="41">
        <v>0.48275862068965525</v>
      </c>
    </row>
    <row r="29" spans="1:7" x14ac:dyDescent="0.3">
      <c r="B29" s="41" t="s">
        <v>92</v>
      </c>
      <c r="C29" s="41" t="s">
        <v>93</v>
      </c>
      <c r="D29" s="43">
        <v>1</v>
      </c>
      <c r="E29" s="41" t="s">
        <v>94</v>
      </c>
      <c r="F29" s="41" t="s">
        <v>63</v>
      </c>
      <c r="G29" s="41">
        <v>0</v>
      </c>
    </row>
    <row r="30" spans="1:7" x14ac:dyDescent="0.3">
      <c r="B30" s="41" t="s">
        <v>95</v>
      </c>
      <c r="C30" s="41" t="s">
        <v>96</v>
      </c>
      <c r="D30" s="43">
        <v>0.58620689655172398</v>
      </c>
      <c r="E30" s="41" t="s">
        <v>97</v>
      </c>
      <c r="F30" s="41" t="s">
        <v>59</v>
      </c>
      <c r="G30" s="41">
        <v>0.41379310344827602</v>
      </c>
    </row>
    <row r="31" spans="1:7" ht="15" thickBot="1" x14ac:dyDescent="0.35">
      <c r="B31" s="39" t="s">
        <v>98</v>
      </c>
      <c r="C31" s="39" t="s">
        <v>75</v>
      </c>
      <c r="D31" s="42">
        <v>1</v>
      </c>
      <c r="E31" s="39" t="s">
        <v>99</v>
      </c>
      <c r="F31" s="39" t="s">
        <v>63</v>
      </c>
      <c r="G31" s="3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tabSelected="1" topLeftCell="L11" workbookViewId="0">
      <selection activeCell="R15" sqref="R15"/>
    </sheetView>
  </sheetViews>
  <sheetFormatPr defaultRowHeight="14.4" x14ac:dyDescent="0.3"/>
  <sheetData>
    <row r="1" spans="2:19" ht="15" thickBot="1" x14ac:dyDescent="0.35">
      <c r="B1" s="18" t="s">
        <v>14</v>
      </c>
      <c r="C1" s="19"/>
      <c r="D1" s="19"/>
      <c r="E1" s="19"/>
      <c r="F1" s="19"/>
      <c r="G1" s="19"/>
      <c r="H1" s="20"/>
      <c r="L1" s="26" t="s">
        <v>21</v>
      </c>
      <c r="M1" s="27"/>
      <c r="N1" s="27"/>
      <c r="O1" s="27"/>
      <c r="P1" s="28"/>
    </row>
    <row r="2" spans="2:19" x14ac:dyDescent="0.3">
      <c r="B2" s="11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8" t="s">
        <v>11</v>
      </c>
      <c r="L2" s="29" t="s">
        <v>16</v>
      </c>
      <c r="M2" s="30" t="s">
        <v>17</v>
      </c>
      <c r="N2" s="30" t="s">
        <v>18</v>
      </c>
      <c r="O2" s="30" t="s">
        <v>19</v>
      </c>
      <c r="P2" s="31" t="s">
        <v>20</v>
      </c>
      <c r="R2" s="46" t="s">
        <v>67</v>
      </c>
      <c r="S2" s="3">
        <f xml:space="preserve"> 1 / SUM(L3:O3)</f>
        <v>5.8</v>
      </c>
    </row>
    <row r="3" spans="2:19" x14ac:dyDescent="0.3">
      <c r="B3" s="10" t="s">
        <v>6</v>
      </c>
      <c r="C3" s="3">
        <v>9</v>
      </c>
      <c r="D3" s="3">
        <v>2</v>
      </c>
      <c r="E3" s="3">
        <v>4</v>
      </c>
      <c r="F3" s="3">
        <v>7</v>
      </c>
      <c r="G3" s="3">
        <v>5</v>
      </c>
      <c r="H3" s="14">
        <f>MIN(C3:G3)</f>
        <v>2</v>
      </c>
      <c r="L3" s="32">
        <v>0</v>
      </c>
      <c r="M3" s="33">
        <v>0.13793103448275862</v>
      </c>
      <c r="N3" s="33">
        <v>0</v>
      </c>
      <c r="O3" s="33">
        <v>3.4482758620689655E-2</v>
      </c>
      <c r="P3" s="35">
        <f>SUM(L3:O3)</f>
        <v>0.17241379310344829</v>
      </c>
      <c r="R3" s="45" t="s">
        <v>68</v>
      </c>
      <c r="S3" s="3">
        <f>L3*S2</f>
        <v>0</v>
      </c>
    </row>
    <row r="4" spans="2:19" x14ac:dyDescent="0.3">
      <c r="B4" s="10" t="s">
        <v>7</v>
      </c>
      <c r="C4" s="3">
        <v>3</v>
      </c>
      <c r="D4" s="3">
        <v>2</v>
      </c>
      <c r="E4" s="3">
        <v>10</v>
      </c>
      <c r="F4" s="3">
        <v>8</v>
      </c>
      <c r="G4" s="3">
        <v>3</v>
      </c>
      <c r="H4" s="14">
        <f>MIN(C4:G4)</f>
        <v>2</v>
      </c>
      <c r="L4" s="2">
        <f t="array" ref="L4:O6">TRANSPOSE(C12:E15)</f>
        <v>9</v>
      </c>
      <c r="M4" s="3">
        <v>8</v>
      </c>
      <c r="N4" s="3">
        <v>4</v>
      </c>
      <c r="O4" s="3">
        <v>2</v>
      </c>
      <c r="P4" s="36">
        <f>L3*L4+M3*M4+N3*N4+O3*O4</f>
        <v>1.1724137931034482</v>
      </c>
      <c r="R4" s="45" t="s">
        <v>69</v>
      </c>
      <c r="S4" s="3">
        <f>M3*S2</f>
        <v>0.79999999999999993</v>
      </c>
    </row>
    <row r="5" spans="2:19" x14ac:dyDescent="0.3">
      <c r="B5" s="10" t="s">
        <v>8</v>
      </c>
      <c r="C5" s="3">
        <v>8</v>
      </c>
      <c r="D5" s="3">
        <v>6</v>
      </c>
      <c r="E5" s="3">
        <v>7</v>
      </c>
      <c r="F5" s="3">
        <v>5</v>
      </c>
      <c r="G5" s="3">
        <v>9</v>
      </c>
      <c r="H5" s="14">
        <f t="shared" ref="H5:H7" si="0">MIN(C5:G5)</f>
        <v>5</v>
      </c>
      <c r="L5" s="2">
        <v>2</v>
      </c>
      <c r="M5" s="3">
        <v>6</v>
      </c>
      <c r="N5" s="3">
        <v>2</v>
      </c>
      <c r="O5" s="3">
        <v>5</v>
      </c>
      <c r="P5" s="36">
        <f>L3*L5+M3*M5+N3*N5+O3*O5</f>
        <v>1</v>
      </c>
      <c r="R5" s="45" t="s">
        <v>70</v>
      </c>
      <c r="S5" s="3">
        <f>N3*S2</f>
        <v>0</v>
      </c>
    </row>
    <row r="6" spans="2:19" ht="15" thickBot="1" x14ac:dyDescent="0.35">
      <c r="B6" s="10" t="s">
        <v>10</v>
      </c>
      <c r="C6" s="3">
        <v>4</v>
      </c>
      <c r="D6" s="3">
        <v>2</v>
      </c>
      <c r="E6" s="3">
        <v>6</v>
      </c>
      <c r="F6" s="3">
        <v>9</v>
      </c>
      <c r="G6" s="3">
        <v>4</v>
      </c>
      <c r="H6" s="14">
        <f t="shared" si="0"/>
        <v>2</v>
      </c>
      <c r="L6" s="4">
        <v>7</v>
      </c>
      <c r="M6" s="5">
        <v>5</v>
      </c>
      <c r="N6" s="5">
        <v>9</v>
      </c>
      <c r="O6" s="5">
        <v>9</v>
      </c>
      <c r="P6" s="37">
        <f>L3*L6+M3*M6+N3*N6+O3*O6</f>
        <v>1</v>
      </c>
      <c r="R6" s="45" t="s">
        <v>71</v>
      </c>
      <c r="S6" s="3">
        <f>O3*S2</f>
        <v>0.19999999999999998</v>
      </c>
    </row>
    <row r="7" spans="2:19" ht="15" thickBot="1" x14ac:dyDescent="0.35">
      <c r="B7" s="10" t="s">
        <v>9</v>
      </c>
      <c r="C7" s="3">
        <v>2</v>
      </c>
      <c r="D7" s="3">
        <v>5</v>
      </c>
      <c r="E7" s="3">
        <v>8</v>
      </c>
      <c r="F7" s="3">
        <v>9</v>
      </c>
      <c r="G7" s="3">
        <v>7</v>
      </c>
      <c r="H7" s="14">
        <f t="shared" si="0"/>
        <v>2</v>
      </c>
      <c r="S7" s="17">
        <f xml:space="preserve"> SUM(S3:S6)</f>
        <v>0.99999999999999989</v>
      </c>
    </row>
    <row r="8" spans="2:19" ht="15" thickBot="1" x14ac:dyDescent="0.35">
      <c r="B8" s="4" t="s">
        <v>12</v>
      </c>
      <c r="C8" s="12">
        <f>MAX(C3:C7)</f>
        <v>9</v>
      </c>
      <c r="D8" s="12">
        <f>MAX(D3:D7)</f>
        <v>6</v>
      </c>
      <c r="E8" s="12">
        <f t="shared" ref="E8:G8" si="1">MAX(E3:E7)</f>
        <v>10</v>
      </c>
      <c r="F8" s="12">
        <f t="shared" si="1"/>
        <v>9</v>
      </c>
      <c r="G8" s="12">
        <f t="shared" si="1"/>
        <v>9</v>
      </c>
      <c r="H8" s="6"/>
      <c r="I8" s="15">
        <f>MIN(C8:G8)</f>
        <v>6</v>
      </c>
    </row>
    <row r="9" spans="2:19" ht="15" thickBot="1" x14ac:dyDescent="0.35">
      <c r="H9" s="16">
        <f>MAX(H3:H7)</f>
        <v>5</v>
      </c>
    </row>
    <row r="10" spans="2:19" ht="30" customHeight="1" thickBot="1" x14ac:dyDescent="0.35">
      <c r="B10" s="22" t="s">
        <v>15</v>
      </c>
      <c r="C10" s="23"/>
      <c r="D10" s="23"/>
      <c r="E10" s="23"/>
      <c r="F10" s="24"/>
    </row>
    <row r="11" spans="2:19" ht="15" thickBot="1" x14ac:dyDescent="0.35">
      <c r="B11" s="11" t="s">
        <v>13</v>
      </c>
      <c r="C11" s="9" t="s">
        <v>1</v>
      </c>
      <c r="D11" s="9" t="s">
        <v>2</v>
      </c>
      <c r="E11" s="9" t="s">
        <v>4</v>
      </c>
      <c r="F11" s="1" t="s">
        <v>11</v>
      </c>
      <c r="L11" s="26" t="s">
        <v>76</v>
      </c>
      <c r="M11" s="27"/>
      <c r="N11" s="27"/>
      <c r="O11" s="28"/>
    </row>
    <row r="12" spans="2:19" x14ac:dyDescent="0.3">
      <c r="B12" s="10" t="s">
        <v>6</v>
      </c>
      <c r="C12" s="3">
        <v>9</v>
      </c>
      <c r="D12" s="3">
        <v>2</v>
      </c>
      <c r="E12" s="3">
        <v>7</v>
      </c>
      <c r="F12" s="14">
        <f>MIN(C12:E12)</f>
        <v>2</v>
      </c>
      <c r="L12" s="47" t="s">
        <v>72</v>
      </c>
      <c r="M12" s="48" t="s">
        <v>73</v>
      </c>
      <c r="N12" s="48" t="s">
        <v>74</v>
      </c>
      <c r="O12" s="7" t="s">
        <v>75</v>
      </c>
      <c r="Q12" s="34" t="s">
        <v>100</v>
      </c>
      <c r="R12" s="21">
        <f xml:space="preserve"> 1 / SUM(L13:N13)</f>
        <v>5.8</v>
      </c>
    </row>
    <row r="13" spans="2:19" x14ac:dyDescent="0.3">
      <c r="B13" s="10" t="s">
        <v>8</v>
      </c>
      <c r="C13" s="3">
        <v>8</v>
      </c>
      <c r="D13" s="3">
        <v>6</v>
      </c>
      <c r="E13" s="3">
        <v>5</v>
      </c>
      <c r="F13" s="14">
        <f t="shared" ref="F13:F15" si="2">MIN(C13:E13)</f>
        <v>5</v>
      </c>
      <c r="L13" s="49">
        <v>0</v>
      </c>
      <c r="M13" s="50">
        <v>0.13793103448275865</v>
      </c>
      <c r="N13" s="50">
        <v>3.4482758620689641E-2</v>
      </c>
      <c r="O13" s="13">
        <f xml:space="preserve"> SUM(L13:N13)</f>
        <v>0.17241379310344829</v>
      </c>
      <c r="Q13" s="44" t="s">
        <v>101</v>
      </c>
      <c r="R13" s="21">
        <f>L13*R12</f>
        <v>0</v>
      </c>
    </row>
    <row r="14" spans="2:19" x14ac:dyDescent="0.3">
      <c r="B14" s="10" t="s">
        <v>10</v>
      </c>
      <c r="C14" s="3">
        <v>4</v>
      </c>
      <c r="D14" s="3">
        <v>2</v>
      </c>
      <c r="E14" s="3">
        <v>9</v>
      </c>
      <c r="F14" s="14">
        <f t="shared" si="2"/>
        <v>2</v>
      </c>
      <c r="L14" s="2">
        <f t="array" ref="L14:N17">C12:E15</f>
        <v>9</v>
      </c>
      <c r="M14" s="3">
        <v>2</v>
      </c>
      <c r="N14" s="3">
        <v>7</v>
      </c>
      <c r="O14" s="51">
        <f>L13*L14+M13*M14+N13*N14</f>
        <v>0.51724137931034475</v>
      </c>
      <c r="Q14" s="44" t="s">
        <v>102</v>
      </c>
      <c r="R14" s="21">
        <f>M13*R12</f>
        <v>0.80000000000000016</v>
      </c>
    </row>
    <row r="15" spans="2:19" ht="15" thickBot="1" x14ac:dyDescent="0.35">
      <c r="B15" s="10" t="s">
        <v>9</v>
      </c>
      <c r="C15" s="3">
        <v>2</v>
      </c>
      <c r="D15" s="3">
        <v>5</v>
      </c>
      <c r="E15" s="3">
        <v>9</v>
      </c>
      <c r="F15" s="14">
        <f t="shared" si="2"/>
        <v>2</v>
      </c>
      <c r="L15" s="2">
        <v>8</v>
      </c>
      <c r="M15" s="3">
        <v>6</v>
      </c>
      <c r="N15" s="3">
        <v>5</v>
      </c>
      <c r="O15" s="51">
        <f>L13*L15+M13*M15+N13*N15</f>
        <v>1</v>
      </c>
      <c r="Q15" s="44" t="s">
        <v>103</v>
      </c>
      <c r="R15" s="21">
        <f>N13*R12</f>
        <v>0.1999999999999999</v>
      </c>
    </row>
    <row r="16" spans="2:19" ht="15" thickBot="1" x14ac:dyDescent="0.35">
      <c r="B16" s="4" t="s">
        <v>12</v>
      </c>
      <c r="C16" s="12">
        <f xml:space="preserve"> MAX(C12:C15)</f>
        <v>9</v>
      </c>
      <c r="D16" s="12">
        <f t="shared" ref="D16:E16" si="3" xml:space="preserve"> MAX(D12:D15)</f>
        <v>6</v>
      </c>
      <c r="E16" s="12">
        <f t="shared" si="3"/>
        <v>9</v>
      </c>
      <c r="F16" s="6"/>
      <c r="G16" s="25">
        <f>MIN(C16:E16)</f>
        <v>6</v>
      </c>
      <c r="L16" s="2">
        <v>4</v>
      </c>
      <c r="M16" s="3">
        <v>2</v>
      </c>
      <c r="N16" s="3">
        <v>9</v>
      </c>
      <c r="O16" s="51">
        <f>L13*L16+M13*M16+N13*N16</f>
        <v>0.58620689655172398</v>
      </c>
    </row>
    <row r="17" spans="6:15" ht="15" thickBot="1" x14ac:dyDescent="0.35">
      <c r="F17" s="16">
        <f xml:space="preserve"> MAX(F12:F15)</f>
        <v>5</v>
      </c>
      <c r="L17" s="4">
        <v>2</v>
      </c>
      <c r="M17" s="5">
        <v>5</v>
      </c>
      <c r="N17" s="5">
        <v>9</v>
      </c>
      <c r="O17" s="52">
        <f>L13*L17+M13*M17+N13*N17</f>
        <v>1</v>
      </c>
    </row>
  </sheetData>
  <mergeCells count="4">
    <mergeCell ref="B1:H1"/>
    <mergeCell ref="B10:F10"/>
    <mergeCell ref="L1:P1"/>
    <mergeCell ref="L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 результатах 1</vt:lpstr>
      <vt:lpstr>Отчет о результатах 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2021-11-09T11:29:43Z</dcterms:modified>
</cp:coreProperties>
</file>