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\Fall 2020\CEE6410\TermProject\"/>
    </mc:Choice>
  </mc:AlternateContent>
  <xr:revisionPtr revIDLastSave="0" documentId="13_ncr:1_{250F7FD7-152A-4535-8CF7-E6FDE6730274}" xr6:coauthVersionLast="45" xr6:coauthVersionMax="45" xr10:uidLastSave="{00000000-0000-0000-0000-000000000000}"/>
  <bookViews>
    <workbookView xWindow="-120" yWindow="-120" windowWidth="29040" windowHeight="15840" tabRatio="842" activeTab="7" xr2:uid="{A8785602-C097-45AD-B9F3-287D139F0DAC}"/>
  </bookViews>
  <sheets>
    <sheet name="Sheet1" sheetId="1" r:id="rId1"/>
    <sheet name="Dec-13-Mead" sheetId="2" r:id="rId2"/>
    <sheet name="Dec-14-Mead" sheetId="3" r:id="rId3"/>
    <sheet name="Dec-15-Mead" sheetId="4" r:id="rId4"/>
    <sheet name="Dec-16-Mead" sheetId="5" r:id="rId5"/>
    <sheet name="Dec-17-Mead" sheetId="6" r:id="rId6"/>
    <sheet name="LakeMeadData2012-19" sheetId="7" r:id="rId7"/>
    <sheet name="LakePowellData2012-19" sheetId="9" r:id="rId8"/>
    <sheet name="PariaInflow" sheetId="10" r:id="rId9"/>
    <sheet name="LCInflow" sheetId="11" r:id="rId10"/>
    <sheet name="InflowHavasu" sheetId="15" r:id="rId11"/>
    <sheet name="InflowDiamond" sheetId="13" r:id="rId12"/>
    <sheet name="InflowKanab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9" l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3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2" i="9"/>
  <c r="C97" i="15" l="1"/>
  <c r="D97" i="15" s="1"/>
  <c r="C96" i="15"/>
  <c r="D96" i="15" s="1"/>
  <c r="C95" i="15"/>
  <c r="D95" i="15" s="1"/>
  <c r="C94" i="15"/>
  <c r="D94" i="15" s="1"/>
  <c r="C93" i="15"/>
  <c r="D93" i="15" s="1"/>
  <c r="C92" i="15"/>
  <c r="D92" i="15" s="1"/>
  <c r="C91" i="15"/>
  <c r="D91" i="15" s="1"/>
  <c r="C90" i="15"/>
  <c r="D90" i="15" s="1"/>
  <c r="C89" i="15"/>
  <c r="D89" i="15" s="1"/>
  <c r="C88" i="15"/>
  <c r="D88" i="15" s="1"/>
  <c r="C87" i="15"/>
  <c r="D87" i="15" s="1"/>
  <c r="C86" i="15"/>
  <c r="D86" i="15" s="1"/>
  <c r="C85" i="15"/>
  <c r="D85" i="15" s="1"/>
  <c r="C84" i="15"/>
  <c r="D84" i="15" s="1"/>
  <c r="C83" i="15"/>
  <c r="D83" i="15" s="1"/>
  <c r="C82" i="15"/>
  <c r="D82" i="15" s="1"/>
  <c r="C81" i="15"/>
  <c r="D81" i="15" s="1"/>
  <c r="C80" i="15"/>
  <c r="D80" i="15" s="1"/>
  <c r="C79" i="15"/>
  <c r="D79" i="15" s="1"/>
  <c r="C78" i="15"/>
  <c r="D78" i="15" s="1"/>
  <c r="C77" i="15"/>
  <c r="D77" i="15" s="1"/>
  <c r="C76" i="15"/>
  <c r="D76" i="15" s="1"/>
  <c r="C75" i="15"/>
  <c r="D75" i="15" s="1"/>
  <c r="C74" i="15"/>
  <c r="D74" i="15" s="1"/>
  <c r="C73" i="15"/>
  <c r="D73" i="15" s="1"/>
  <c r="C72" i="15"/>
  <c r="D72" i="15" s="1"/>
  <c r="C71" i="15"/>
  <c r="D71" i="15" s="1"/>
  <c r="C70" i="15"/>
  <c r="D70" i="15" s="1"/>
  <c r="C69" i="15"/>
  <c r="D69" i="15" s="1"/>
  <c r="C68" i="15"/>
  <c r="D68" i="15" s="1"/>
  <c r="C67" i="15"/>
  <c r="D67" i="15" s="1"/>
  <c r="C66" i="15"/>
  <c r="D66" i="15" s="1"/>
  <c r="C65" i="15"/>
  <c r="D65" i="15" s="1"/>
  <c r="C64" i="15"/>
  <c r="D64" i="15" s="1"/>
  <c r="C63" i="15"/>
  <c r="D63" i="15" s="1"/>
  <c r="C62" i="15"/>
  <c r="D62" i="15" s="1"/>
  <c r="C61" i="15"/>
  <c r="D61" i="15" s="1"/>
  <c r="C60" i="15"/>
  <c r="D60" i="15" s="1"/>
  <c r="C59" i="15"/>
  <c r="D59" i="15" s="1"/>
  <c r="C58" i="15"/>
  <c r="D58" i="15" s="1"/>
  <c r="C57" i="15"/>
  <c r="D57" i="15" s="1"/>
  <c r="C56" i="15"/>
  <c r="D56" i="15" s="1"/>
  <c r="C55" i="15"/>
  <c r="D55" i="15" s="1"/>
  <c r="C54" i="15"/>
  <c r="D54" i="15" s="1"/>
  <c r="C53" i="15"/>
  <c r="D53" i="15" s="1"/>
  <c r="C52" i="15"/>
  <c r="D52" i="15" s="1"/>
  <c r="C51" i="15"/>
  <c r="D51" i="15" s="1"/>
  <c r="C50" i="15"/>
  <c r="D50" i="15" s="1"/>
  <c r="C49" i="15"/>
  <c r="D49" i="15" s="1"/>
  <c r="C48" i="15"/>
  <c r="D48" i="15" s="1"/>
  <c r="C47" i="15"/>
  <c r="D47" i="15" s="1"/>
  <c r="C46" i="15"/>
  <c r="D46" i="15" s="1"/>
  <c r="C45" i="15"/>
  <c r="D45" i="15" s="1"/>
  <c r="C44" i="15"/>
  <c r="D44" i="15" s="1"/>
  <c r="C43" i="15"/>
  <c r="D43" i="15" s="1"/>
  <c r="C42" i="15"/>
  <c r="D42" i="15" s="1"/>
  <c r="C41" i="15"/>
  <c r="D41" i="15" s="1"/>
  <c r="C40" i="15"/>
  <c r="D40" i="15" s="1"/>
  <c r="C39" i="15"/>
  <c r="D39" i="15" s="1"/>
  <c r="C38" i="15"/>
  <c r="D38" i="15" s="1"/>
  <c r="C37" i="15"/>
  <c r="D37" i="15" s="1"/>
  <c r="C36" i="15"/>
  <c r="D36" i="15" s="1"/>
  <c r="C35" i="15"/>
  <c r="D35" i="15" s="1"/>
  <c r="C34" i="15"/>
  <c r="D34" i="15" s="1"/>
  <c r="C33" i="15"/>
  <c r="D33" i="15" s="1"/>
  <c r="C32" i="15"/>
  <c r="D32" i="15" s="1"/>
  <c r="C31" i="15"/>
  <c r="D31" i="15" s="1"/>
  <c r="C30" i="15"/>
  <c r="D30" i="15" s="1"/>
  <c r="C29" i="15"/>
  <c r="D29" i="15" s="1"/>
  <c r="C28" i="15"/>
  <c r="D28" i="15" s="1"/>
  <c r="C27" i="15"/>
  <c r="D27" i="15" s="1"/>
  <c r="C26" i="15"/>
  <c r="D26" i="15" s="1"/>
  <c r="C25" i="15"/>
  <c r="D25" i="15" s="1"/>
  <c r="C24" i="15"/>
  <c r="D24" i="15" s="1"/>
  <c r="C23" i="15"/>
  <c r="D23" i="15" s="1"/>
  <c r="C22" i="15"/>
  <c r="D22" i="15" s="1"/>
  <c r="C21" i="15"/>
  <c r="D21" i="15" s="1"/>
  <c r="C20" i="15"/>
  <c r="D20" i="15" s="1"/>
  <c r="C19" i="15"/>
  <c r="D19" i="15" s="1"/>
  <c r="C18" i="15"/>
  <c r="D18" i="15" s="1"/>
  <c r="C17" i="15"/>
  <c r="D17" i="15" s="1"/>
  <c r="C16" i="15"/>
  <c r="D16" i="15" s="1"/>
  <c r="C15" i="15"/>
  <c r="D15" i="15" s="1"/>
  <c r="C14" i="15"/>
  <c r="D14" i="15" s="1"/>
  <c r="C13" i="15"/>
  <c r="D13" i="15" s="1"/>
  <c r="C12" i="15"/>
  <c r="D12" i="15" s="1"/>
  <c r="C11" i="15"/>
  <c r="D11" i="15" s="1"/>
  <c r="C10" i="15"/>
  <c r="D10" i="15" s="1"/>
  <c r="C9" i="15"/>
  <c r="D9" i="15" s="1"/>
  <c r="C8" i="15"/>
  <c r="D8" i="15" s="1"/>
  <c r="C7" i="15"/>
  <c r="D7" i="15" s="1"/>
  <c r="C6" i="15"/>
  <c r="D6" i="15" s="1"/>
  <c r="C5" i="15"/>
  <c r="D5" i="15" s="1"/>
  <c r="C4" i="15"/>
  <c r="D4" i="15" s="1"/>
  <c r="C3" i="15"/>
  <c r="D3" i="15" s="1"/>
  <c r="C2" i="15"/>
  <c r="D2" i="15" s="1"/>
  <c r="D97" i="13" l="1"/>
  <c r="C97" i="13"/>
  <c r="C96" i="13"/>
  <c r="D96" i="13" s="1"/>
  <c r="D95" i="13"/>
  <c r="C95" i="13"/>
  <c r="C94" i="13"/>
  <c r="D94" i="13" s="1"/>
  <c r="C93" i="13"/>
  <c r="D93" i="13" s="1"/>
  <c r="D92" i="13"/>
  <c r="C92" i="13"/>
  <c r="D91" i="13"/>
  <c r="C91" i="13"/>
  <c r="C90" i="13"/>
  <c r="D90" i="13" s="1"/>
  <c r="D89" i="13"/>
  <c r="C89" i="13"/>
  <c r="C88" i="13"/>
  <c r="D88" i="13" s="1"/>
  <c r="C87" i="13"/>
  <c r="D87" i="13" s="1"/>
  <c r="D86" i="13"/>
  <c r="C86" i="13"/>
  <c r="D85" i="13"/>
  <c r="C85" i="13"/>
  <c r="C84" i="13"/>
  <c r="D84" i="13" s="1"/>
  <c r="D83" i="13"/>
  <c r="C83" i="13"/>
  <c r="C82" i="13"/>
  <c r="D82" i="13" s="1"/>
  <c r="C81" i="13"/>
  <c r="D81" i="13" s="1"/>
  <c r="D80" i="13"/>
  <c r="C80" i="13"/>
  <c r="D79" i="13"/>
  <c r="C79" i="13"/>
  <c r="C78" i="13"/>
  <c r="D78" i="13" s="1"/>
  <c r="D77" i="13"/>
  <c r="C77" i="13"/>
  <c r="C76" i="13"/>
  <c r="D76" i="13" s="1"/>
  <c r="C75" i="13"/>
  <c r="D75" i="13" s="1"/>
  <c r="D74" i="13"/>
  <c r="C74" i="13"/>
  <c r="D73" i="13"/>
  <c r="C73" i="13"/>
  <c r="C72" i="13"/>
  <c r="D72" i="13" s="1"/>
  <c r="D71" i="13"/>
  <c r="C71" i="13"/>
  <c r="C70" i="13"/>
  <c r="D70" i="13" s="1"/>
  <c r="C69" i="13"/>
  <c r="D69" i="13" s="1"/>
  <c r="D68" i="13"/>
  <c r="C68" i="13"/>
  <c r="D67" i="13"/>
  <c r="C67" i="13"/>
  <c r="C66" i="13"/>
  <c r="D66" i="13" s="1"/>
  <c r="D65" i="13"/>
  <c r="C65" i="13"/>
  <c r="C64" i="13"/>
  <c r="D64" i="13" s="1"/>
  <c r="C63" i="13"/>
  <c r="D63" i="13" s="1"/>
  <c r="D62" i="13"/>
  <c r="C62" i="13"/>
  <c r="D61" i="13"/>
  <c r="C61" i="13"/>
  <c r="C60" i="13"/>
  <c r="D60" i="13" s="1"/>
  <c r="D59" i="13"/>
  <c r="C59" i="13"/>
  <c r="C58" i="13"/>
  <c r="D58" i="13" s="1"/>
  <c r="C57" i="13"/>
  <c r="D57" i="13" s="1"/>
  <c r="D56" i="13"/>
  <c r="C56" i="13"/>
  <c r="D55" i="13"/>
  <c r="C55" i="13"/>
  <c r="C54" i="13"/>
  <c r="D54" i="13" s="1"/>
  <c r="D53" i="13"/>
  <c r="C53" i="13"/>
  <c r="C52" i="13"/>
  <c r="D52" i="13" s="1"/>
  <c r="C51" i="13"/>
  <c r="D51" i="13" s="1"/>
  <c r="D50" i="13"/>
  <c r="C50" i="13"/>
  <c r="D49" i="13"/>
  <c r="C49" i="13"/>
  <c r="C48" i="13"/>
  <c r="D48" i="13" s="1"/>
  <c r="D47" i="13"/>
  <c r="C47" i="13"/>
  <c r="C46" i="13"/>
  <c r="D46" i="13" s="1"/>
  <c r="C45" i="13"/>
  <c r="D45" i="13" s="1"/>
  <c r="D44" i="13"/>
  <c r="C44" i="13"/>
  <c r="D43" i="13"/>
  <c r="C43" i="13"/>
  <c r="C42" i="13"/>
  <c r="D42" i="13" s="1"/>
  <c r="D41" i="13"/>
  <c r="C41" i="13"/>
  <c r="C40" i="13"/>
  <c r="D40" i="13" s="1"/>
  <c r="C39" i="13"/>
  <c r="D39" i="13" s="1"/>
  <c r="D38" i="13"/>
  <c r="C38" i="13"/>
  <c r="D37" i="13"/>
  <c r="C37" i="13"/>
  <c r="C36" i="13"/>
  <c r="D36" i="13" s="1"/>
  <c r="D35" i="13"/>
  <c r="C35" i="13"/>
  <c r="C34" i="13"/>
  <c r="D34" i="13" s="1"/>
  <c r="C33" i="13"/>
  <c r="D33" i="13" s="1"/>
  <c r="D32" i="13"/>
  <c r="C32" i="13"/>
  <c r="D31" i="13"/>
  <c r="C31" i="13"/>
  <c r="C30" i="13"/>
  <c r="D30" i="13" s="1"/>
  <c r="D29" i="13"/>
  <c r="C29" i="13"/>
  <c r="C28" i="13"/>
  <c r="D28" i="13" s="1"/>
  <c r="C27" i="13"/>
  <c r="D27" i="13" s="1"/>
  <c r="D26" i="13"/>
  <c r="C26" i="13"/>
  <c r="D25" i="13"/>
  <c r="C25" i="13"/>
  <c r="C24" i="13"/>
  <c r="D24" i="13" s="1"/>
  <c r="D23" i="13"/>
  <c r="C23" i="13"/>
  <c r="C22" i="13"/>
  <c r="D22" i="13" s="1"/>
  <c r="C21" i="13"/>
  <c r="D21" i="13" s="1"/>
  <c r="D20" i="13"/>
  <c r="C20" i="13"/>
  <c r="D19" i="13"/>
  <c r="C19" i="13"/>
  <c r="C18" i="13"/>
  <c r="D18" i="13" s="1"/>
  <c r="D17" i="13"/>
  <c r="C17" i="13"/>
  <c r="C16" i="13"/>
  <c r="D16" i="13" s="1"/>
  <c r="C15" i="13"/>
  <c r="D15" i="13" s="1"/>
  <c r="D14" i="13"/>
  <c r="C14" i="13"/>
  <c r="D13" i="13"/>
  <c r="C13" i="13"/>
  <c r="C12" i="13"/>
  <c r="D12" i="13" s="1"/>
  <c r="D11" i="13"/>
  <c r="C11" i="13"/>
  <c r="C10" i="13"/>
  <c r="D10" i="13" s="1"/>
  <c r="C9" i="13"/>
  <c r="D9" i="13" s="1"/>
  <c r="D8" i="13"/>
  <c r="C8" i="13"/>
  <c r="D7" i="13"/>
  <c r="C7" i="13"/>
  <c r="C6" i="13"/>
  <c r="D6" i="13" s="1"/>
  <c r="D5" i="13"/>
  <c r="C5" i="13"/>
  <c r="C4" i="13"/>
  <c r="D4" i="13" s="1"/>
  <c r="C3" i="13"/>
  <c r="D3" i="13" s="1"/>
  <c r="D2" i="13"/>
  <c r="C2" i="13"/>
  <c r="D97" i="14" l="1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O63" i="7" l="1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62" i="7"/>
  <c r="C13" i="10" l="1"/>
  <c r="C25" i="10"/>
  <c r="C37" i="10"/>
  <c r="C49" i="10"/>
  <c r="C61" i="10"/>
  <c r="C73" i="10"/>
  <c r="C85" i="10"/>
  <c r="C97" i="10"/>
</calcChain>
</file>

<file path=xl/sharedStrings.xml><?xml version="1.0" encoding="utf-8"?>
<sst xmlns="http://schemas.openxmlformats.org/spreadsheetml/2006/main" count="167" uniqueCount="83">
  <si>
    <t>Structure</t>
  </si>
  <si>
    <t>Lake_Powell</t>
  </si>
  <si>
    <t>Lake_Mead</t>
  </si>
  <si>
    <t>End_of_Month_Live_Storage_1(ACF)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</si>
  <si>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</si>
  <si>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</si>
  <si>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</si>
  <si>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</si>
  <si>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</si>
  <si>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</si>
  <si>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</si>
  <si>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</si>
  <si>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</si>
  <si>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</si>
  <si>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</si>
  <si>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</si>
  <si>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</t>
  </si>
  <si>
    <t>STRUCTURE</t>
  </si>
  <si>
    <t>TOTAL</t>
  </si>
  <si>
    <t>Releases of Water Through Regulatory Structures Controlled by the United States, Calendar Year 2019. (Values are in acre-feet.)</t>
  </si>
  <si>
    <t>GlenCanyonDam</t>
  </si>
  <si>
    <t>HooverDam</t>
  </si>
  <si>
    <t>PreviousYear_EOY_Balance</t>
  </si>
  <si>
    <t>Side Inflow Glen to Hoover</t>
  </si>
  <si>
    <t>Evap Losses</t>
  </si>
  <si>
    <t>Total Release</t>
  </si>
  <si>
    <t>SNWP</t>
  </si>
  <si>
    <t>Use</t>
  </si>
  <si>
    <t>Downstream Requirements</t>
  </si>
  <si>
    <t>Bank Storage</t>
  </si>
  <si>
    <t>Reservoir Elev End of Month</t>
  </si>
  <si>
    <t>EOM</t>
  </si>
  <si>
    <t>Storage</t>
  </si>
  <si>
    <t>(1000 Ac-Ft)</t>
  </si>
  <si>
    <t>(1000 CFS)</t>
  </si>
  <si>
    <t>(Ft)</t>
  </si>
  <si>
    <t xml:space="preserve">Glen </t>
  </si>
  <si>
    <t>Release</t>
  </si>
  <si>
    <t>Date</t>
  </si>
  <si>
    <t>WY 2013</t>
  </si>
  <si>
    <t>WY 2014</t>
  </si>
  <si>
    <t>WY 2015</t>
  </si>
  <si>
    <t xml:space="preserve">Power </t>
  </si>
  <si>
    <t>Power Release</t>
  </si>
  <si>
    <t>Change In Storage</t>
  </si>
  <si>
    <t>Hoover Static Head</t>
  </si>
  <si>
    <t>Hoover Gen Capacity</t>
  </si>
  <si>
    <t>Hoover Gross Energy</t>
  </si>
  <si>
    <t>Percent of Units</t>
  </si>
  <si>
    <t>MW</t>
  </si>
  <si>
    <t>MKWH</t>
  </si>
  <si>
    <t>Available</t>
  </si>
  <si>
    <t>KWH/AF</t>
  </si>
  <si>
    <t>WY 2016</t>
  </si>
  <si>
    <t>WY 2017</t>
  </si>
  <si>
    <t>WY 2018</t>
  </si>
  <si>
    <t>WY 2019</t>
  </si>
  <si>
    <t>Glen_Canyon_Release_(ACF)X1000</t>
  </si>
  <si>
    <t>Side_Inflow_Glen_to_Hoover_(ACF)X1000</t>
  </si>
  <si>
    <t>Evap_Losses_(ACF)X1000</t>
  </si>
  <si>
    <t>Total_Release(CFS)</t>
  </si>
  <si>
    <t>Total_Release_(ACF)X1000</t>
  </si>
  <si>
    <t>SNWP_Use_(ACF)X1000</t>
  </si>
  <si>
    <t>Downstream_Requirements_(ACF)X1000</t>
  </si>
  <si>
    <t>Bank_Storage_(ACF)X1000</t>
  </si>
  <si>
    <t>EOM_Storage_(ACF)X1000</t>
  </si>
  <si>
    <t>Reservoir_Elev_End_of_Month_Ft</t>
  </si>
  <si>
    <t>Evap_Losses_ACF</t>
  </si>
  <si>
    <t>Inflows_ACF</t>
  </si>
  <si>
    <t>Total_Release_ACF</t>
  </si>
  <si>
    <t>Bank Storage(1000 Ac-Ft)</t>
  </si>
  <si>
    <t>Lees Ferry(ACFX1000)</t>
  </si>
  <si>
    <t>Inflow(ACF)</t>
  </si>
  <si>
    <t>CumTotalInforl(WY)(ACF)</t>
  </si>
  <si>
    <t>LCInflow(ACF)</t>
  </si>
  <si>
    <t>Cfs</t>
  </si>
  <si>
    <t>ACF</t>
  </si>
  <si>
    <t>Conversion</t>
  </si>
  <si>
    <t>CFS</t>
  </si>
  <si>
    <t>InflowFromHavasu(CFS)</t>
  </si>
  <si>
    <t>EOM_Storage_(ACF)</t>
  </si>
  <si>
    <t>Environmental_Storage_Min (ACF)</t>
  </si>
  <si>
    <t>Environmental_Storage_Max (ACF)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</si>
</sst>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Arial"/>
      <family val="2"/>
    </font>
    <font>
      <sz val="7"/>
      <color rgb="FF000000"/>
      <name val="Arial"/>
      <family val="2"/>
    </font>
    <font>
      <sz val="7"/>
      <color theme="1"/>
      <name val="Arial"/>
      <family val="2"/>
    </font>
    <font>
      <b/>
      <sz val="7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color theme="1"/>
      <name val="Times New Roman"/>
      <family val="1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Times New Roman"/>
      <family val="1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Times New Roman"/>
      <family val="1"/>
    </font>
    <font>
      <sz val="10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5C5C5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 indent="1"/>
    </xf>
    <xf numFmtId="0" fontId="3" fillId="0" borderId="2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 indent="1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2"/>
    </xf>
    <xf numFmtId="0" fontId="3" fillId="0" borderId="1" xfId="0" applyFont="1" applyBorder="1" applyAlignment="1">
      <alignment horizontal="left" vertical="center" wrapText="1" indent="2"/>
    </xf>
    <xf numFmtId="17" fontId="4" fillId="2" borderId="5" xfId="0" applyNumberFormat="1" applyFont="1" applyFill="1" applyBorder="1" applyAlignment="1">
      <alignment horizontal="left" vertical="center" wrapText="1" indent="1"/>
    </xf>
    <xf numFmtId="17" fontId="4" fillId="2" borderId="5" xfId="0" applyNumberFormat="1" applyFont="1" applyFill="1" applyBorder="1" applyAlignment="1">
      <alignment horizontal="left" vertical="center" wrapText="1"/>
    </xf>
    <xf numFmtId="17" fontId="4" fillId="2" borderId="7" xfId="0" applyNumberFormat="1" applyFont="1" applyFill="1" applyBorder="1" applyAlignment="1">
      <alignment horizontal="left" vertical="center" wrapText="1" indent="1"/>
    </xf>
    <xf numFmtId="0" fontId="6" fillId="2" borderId="5" xfId="0" applyFont="1" applyFill="1" applyBorder="1" applyAlignment="1">
      <alignment horizontal="left" vertical="center" wrapText="1" indent="1"/>
    </xf>
    <xf numFmtId="17" fontId="5" fillId="0" borderId="5" xfId="0" applyNumberFormat="1" applyFont="1" applyBorder="1" applyAlignment="1">
      <alignment horizontal="left" vertical="center" wrapText="1" indent="1"/>
    </xf>
    <xf numFmtId="17" fontId="5" fillId="0" borderId="5" xfId="0" applyNumberFormat="1" applyFont="1" applyBorder="1" applyAlignment="1">
      <alignment horizontal="left" vertical="center" wrapText="1"/>
    </xf>
    <xf numFmtId="17" fontId="5" fillId="0" borderId="7" xfId="0" applyNumberFormat="1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left" vertical="center" wrapText="1" indent="1"/>
    </xf>
    <xf numFmtId="0" fontId="5" fillId="0" borderId="0" xfId="0" applyFont="1" applyAlignment="1">
      <alignment horizontal="left" vertical="center" wrapText="1" indent="2"/>
    </xf>
    <xf numFmtId="17" fontId="5" fillId="0" borderId="6" xfId="0" applyNumberFormat="1" applyFont="1" applyBorder="1" applyAlignment="1">
      <alignment horizontal="left" vertical="center" wrapText="1" indent="1"/>
    </xf>
    <xf numFmtId="0" fontId="5" fillId="0" borderId="8" xfId="0" applyFont="1" applyBorder="1" applyAlignment="1">
      <alignment vertical="center" wrapText="1"/>
    </xf>
    <xf numFmtId="17" fontId="5" fillId="0" borderId="5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2" xfId="0" applyFont="1" applyBorder="1" applyAlignment="1">
      <alignment horizontal="left" vertical="center" wrapText="1" indent="3"/>
    </xf>
    <xf numFmtId="0" fontId="4" fillId="2" borderId="0" xfId="0" applyFont="1" applyFill="1" applyAlignment="1">
      <alignment horizontal="left" vertical="center" wrapText="1" indent="2"/>
    </xf>
    <xf numFmtId="0" fontId="4" fillId="2" borderId="3" xfId="0" applyFont="1" applyFill="1" applyBorder="1" applyAlignment="1">
      <alignment horizontal="left" vertical="center" wrapText="1" indent="2"/>
    </xf>
    <xf numFmtId="0" fontId="5" fillId="0" borderId="3" xfId="0" applyFont="1" applyBorder="1" applyAlignment="1">
      <alignment horizontal="left" vertical="center" wrapText="1" indent="2"/>
    </xf>
    <xf numFmtId="0" fontId="5" fillId="0" borderId="2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7" fontId="8" fillId="2" borderId="1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left" vertical="center" wrapText="1" indent="1"/>
    </xf>
    <xf numFmtId="0" fontId="8" fillId="2" borderId="1" xfId="0" applyFont="1" applyFill="1" applyBorder="1" applyAlignment="1">
      <alignment horizontal="left" vertical="center" wrapText="1" indent="3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 indent="2"/>
    </xf>
    <xf numFmtId="0" fontId="8" fillId="2" borderId="1" xfId="0" applyFont="1" applyFill="1" applyBorder="1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17" fontId="8" fillId="2" borderId="0" xfId="0" applyNumberFormat="1" applyFont="1" applyFill="1" applyAlignment="1">
      <alignment horizontal="right" vertical="center" wrapText="1"/>
    </xf>
    <xf numFmtId="0" fontId="8" fillId="2" borderId="0" xfId="0" applyFont="1" applyFill="1" applyAlignment="1">
      <alignment horizontal="left" vertical="center" wrapText="1" indent="1"/>
    </xf>
    <xf numFmtId="0" fontId="8" fillId="2" borderId="0" xfId="0" applyFont="1" applyFill="1" applyAlignment="1">
      <alignment horizontal="left" vertical="center" wrapText="1" indent="3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 indent="2"/>
    </xf>
    <xf numFmtId="0" fontId="8" fillId="2" borderId="3" xfId="0" applyFont="1" applyFill="1" applyBorder="1" applyAlignment="1">
      <alignment horizontal="right" vertical="center" wrapText="1"/>
    </xf>
    <xf numFmtId="17" fontId="8" fillId="2" borderId="3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horizontal="left" vertical="center" wrapText="1" indent="1"/>
    </xf>
    <xf numFmtId="0" fontId="8" fillId="2" borderId="3" xfId="0" applyFont="1" applyFill="1" applyBorder="1" applyAlignment="1">
      <alignment horizontal="left" vertical="center" wrapText="1" indent="3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 indent="2"/>
    </xf>
    <xf numFmtId="0" fontId="9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 indent="1"/>
    </xf>
    <xf numFmtId="0" fontId="10" fillId="2" borderId="0" xfId="0" applyFont="1" applyFill="1" applyAlignment="1">
      <alignment horizontal="left" vertical="center" wrapText="1" indent="2"/>
    </xf>
    <xf numFmtId="0" fontId="10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left" vertical="center" wrapText="1" indent="3"/>
    </xf>
    <xf numFmtId="0" fontId="9" fillId="0" borderId="0" xfId="0" applyFont="1" applyAlignment="1">
      <alignment vertical="center" wrapText="1"/>
    </xf>
    <xf numFmtId="17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3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 indent="2"/>
    </xf>
    <xf numFmtId="0" fontId="7" fillId="0" borderId="0" xfId="0" applyFont="1" applyAlignment="1">
      <alignment horizontal="right" vertical="center" wrapText="1"/>
    </xf>
    <xf numFmtId="17" fontId="7" fillId="0" borderId="3" xfId="0" applyNumberFormat="1" applyFont="1" applyBorder="1" applyAlignment="1">
      <alignment horizontal="right" vertical="center" wrapText="1"/>
    </xf>
    <xf numFmtId="0" fontId="7" fillId="0" borderId="3" xfId="0" applyFont="1" applyBorder="1" applyAlignment="1">
      <alignment horizontal="left" vertical="center" wrapText="1" indent="1"/>
    </xf>
    <xf numFmtId="0" fontId="7" fillId="0" borderId="3" xfId="0" applyFont="1" applyBorder="1" applyAlignment="1">
      <alignment horizontal="left" vertical="center" wrapText="1" indent="2"/>
    </xf>
    <xf numFmtId="0" fontId="7" fillId="0" borderId="3" xfId="0" applyFont="1" applyBorder="1" applyAlignment="1">
      <alignment horizontal="left" vertical="center" wrapText="1" indent="3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1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 indent="3"/>
    </xf>
    <xf numFmtId="17" fontId="7" fillId="0" borderId="2" xfId="0" applyNumberFormat="1" applyFont="1" applyBorder="1" applyAlignment="1">
      <alignment horizontal="right" vertical="center" wrapText="1"/>
    </xf>
    <xf numFmtId="0" fontId="7" fillId="0" borderId="2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left" vertical="center" wrapText="1" indent="3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 indent="2"/>
    </xf>
    <xf numFmtId="0" fontId="7" fillId="0" borderId="2" xfId="0" applyFont="1" applyBorder="1" applyAlignment="1">
      <alignment horizontal="right" vertical="center" wrapText="1"/>
    </xf>
    <xf numFmtId="17" fontId="13" fillId="2" borderId="5" xfId="0" applyNumberFormat="1" applyFont="1" applyFill="1" applyBorder="1" applyAlignment="1">
      <alignment horizontal="left" vertical="center" wrapText="1" indent="1"/>
    </xf>
    <xf numFmtId="0" fontId="13" fillId="2" borderId="0" xfId="0" applyFont="1" applyFill="1" applyAlignment="1">
      <alignment horizontal="left" vertical="center" wrapText="1" indent="3"/>
    </xf>
    <xf numFmtId="0" fontId="13" fillId="2" borderId="0" xfId="0" applyFont="1" applyFill="1" applyAlignment="1">
      <alignment horizontal="center" vertical="center" wrapText="1"/>
    </xf>
    <xf numFmtId="17" fontId="13" fillId="2" borderId="5" xfId="0" applyNumberFormat="1" applyFont="1" applyFill="1" applyBorder="1" applyAlignment="1">
      <alignment horizontal="left" vertical="center" wrapText="1"/>
    </xf>
    <xf numFmtId="17" fontId="13" fillId="2" borderId="7" xfId="0" applyNumberFormat="1" applyFont="1" applyFill="1" applyBorder="1" applyAlignment="1">
      <alignment horizontal="left" vertical="center" wrapText="1" indent="1"/>
    </xf>
    <xf numFmtId="0" fontId="13" fillId="2" borderId="3" xfId="0" applyFont="1" applyFill="1" applyBorder="1" applyAlignment="1">
      <alignment horizontal="left" vertical="center" wrapText="1" indent="3"/>
    </xf>
    <xf numFmtId="0" fontId="13" fillId="2" borderId="3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left" vertical="center" wrapText="1" indent="3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 indent="3"/>
    </xf>
    <xf numFmtId="0" fontId="15" fillId="0" borderId="3" xfId="0" applyFont="1" applyBorder="1" applyAlignment="1">
      <alignment horizontal="left" vertical="center" wrapText="1" indent="3"/>
    </xf>
    <xf numFmtId="0" fontId="15" fillId="0" borderId="3" xfId="0" applyFont="1" applyBorder="1" applyAlignment="1">
      <alignment horizontal="center" vertical="center" wrapText="1"/>
    </xf>
    <xf numFmtId="17" fontId="16" fillId="0" borderId="5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17" fontId="16" fillId="0" borderId="5" xfId="0" applyNumberFormat="1" applyFont="1" applyBorder="1" applyAlignment="1">
      <alignment horizontal="left" vertical="center" wrapText="1" indent="1"/>
    </xf>
    <xf numFmtId="0" fontId="16" fillId="0" borderId="0" xfId="0" applyFont="1" applyAlignment="1">
      <alignment horizontal="left" vertical="center" wrapText="1" indent="3"/>
    </xf>
    <xf numFmtId="17" fontId="16" fillId="0" borderId="5" xfId="0" applyNumberFormat="1" applyFont="1" applyBorder="1" applyAlignment="1">
      <alignment horizontal="left" vertical="center" wrapText="1"/>
    </xf>
    <xf numFmtId="17" fontId="16" fillId="0" borderId="7" xfId="0" applyNumberFormat="1" applyFont="1" applyBorder="1" applyAlignment="1">
      <alignment horizontal="left" vertical="center" wrapText="1" indent="1"/>
    </xf>
    <xf numFmtId="0" fontId="16" fillId="0" borderId="3" xfId="0" applyFont="1" applyBorder="1" applyAlignment="1">
      <alignment horizontal="left" vertical="center" wrapText="1" indent="3"/>
    </xf>
    <xf numFmtId="0" fontId="16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 indent="2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 indent="2"/>
    </xf>
    <xf numFmtId="0" fontId="17" fillId="0" borderId="0" xfId="0" applyFont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 indent="1"/>
    </xf>
    <xf numFmtId="0" fontId="17" fillId="0" borderId="2" xfId="0" applyFont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left" vertical="center" wrapText="1" indent="3"/>
    </xf>
    <xf numFmtId="0" fontId="14" fillId="2" borderId="3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 indent="3"/>
    </xf>
    <xf numFmtId="0" fontId="18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left" vertical="center" wrapText="1" indent="3"/>
    </xf>
    <xf numFmtId="0" fontId="15" fillId="0" borderId="0" xfId="0" applyFont="1" applyAlignment="1">
      <alignment horizontal="left" vertical="center" wrapText="1" indent="2"/>
    </xf>
    <xf numFmtId="0" fontId="15" fillId="0" borderId="2" xfId="0" applyFont="1" applyBorder="1" applyAlignment="1">
      <alignment horizontal="left" vertical="center" wrapText="1" indent="3"/>
    </xf>
    <xf numFmtId="0" fontId="15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 indent="2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 indent="2"/>
    </xf>
    <xf numFmtId="0" fontId="20" fillId="0" borderId="0" xfId="0" applyFont="1" applyAlignment="1">
      <alignment horizontal="center" vertical="center" wrapText="1"/>
    </xf>
    <xf numFmtId="0" fontId="20" fillId="0" borderId="6" xfId="0" applyFont="1" applyBorder="1" applyAlignment="1">
      <alignment horizontal="left" vertical="center" wrapText="1" indent="1"/>
    </xf>
    <xf numFmtId="0" fontId="20" fillId="0" borderId="2" xfId="0" applyFont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left" vertical="center" wrapText="1" indent="1"/>
    </xf>
    <xf numFmtId="0" fontId="21" fillId="2" borderId="0" xfId="0" applyFont="1" applyFill="1" applyAlignment="1">
      <alignment horizontal="left" vertical="center" wrapText="1" indent="3"/>
    </xf>
    <xf numFmtId="0" fontId="21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 indent="1"/>
    </xf>
    <xf numFmtId="0" fontId="20" fillId="0" borderId="0" xfId="0" applyFont="1" applyAlignment="1">
      <alignment horizontal="left" vertical="center" wrapText="1" indent="3"/>
    </xf>
    <xf numFmtId="0" fontId="2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 indent="2"/>
    </xf>
    <xf numFmtId="17" fontId="16" fillId="0" borderId="6" xfId="0" applyNumberFormat="1" applyFont="1" applyBorder="1" applyAlignment="1">
      <alignment horizontal="left" vertical="center" wrapText="1" indent="1"/>
    </xf>
    <xf numFmtId="0" fontId="16" fillId="0" borderId="2" xfId="0" applyFont="1" applyBorder="1" applyAlignment="1">
      <alignment horizontal="left" vertical="center" wrapText="1" indent="3"/>
    </xf>
    <xf numFmtId="0" fontId="16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23" fillId="0" borderId="0" xfId="0" applyFont="1"/>
    <xf numFmtId="0" fontId="17" fillId="0" borderId="5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7" fillId="0" borderId="2" xfId="0" applyFont="1" applyBorder="1" applyAlignment="1">
      <alignment horizontal="left" vertical="center" wrapText="1" indent="3"/>
    </xf>
    <xf numFmtId="17" fontId="14" fillId="2" borderId="1" xfId="0" applyNumberFormat="1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horizontal="left" vertical="center" wrapText="1" indent="1"/>
    </xf>
    <xf numFmtId="0" fontId="14" fillId="2" borderId="1" xfId="0" applyFont="1" applyFill="1" applyBorder="1" applyAlignment="1">
      <alignment horizontal="left" vertical="center" wrapText="1" indent="3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 indent="2"/>
    </xf>
    <xf numFmtId="0" fontId="14" fillId="2" borderId="1" xfId="0" applyFont="1" applyFill="1" applyBorder="1" applyAlignment="1">
      <alignment horizontal="right" vertical="center" wrapText="1"/>
    </xf>
    <xf numFmtId="17" fontId="14" fillId="2" borderId="0" xfId="0" applyNumberFormat="1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 indent="1"/>
    </xf>
    <xf numFmtId="0" fontId="14" fillId="2" borderId="0" xfId="0" applyFont="1" applyFill="1" applyAlignment="1">
      <alignment horizontal="left" vertical="center" wrapText="1" indent="2"/>
    </xf>
    <xf numFmtId="0" fontId="14" fillId="2" borderId="0" xfId="0" applyFont="1" applyFill="1" applyAlignment="1">
      <alignment horizontal="right" vertical="center" wrapText="1"/>
    </xf>
    <xf numFmtId="17" fontId="14" fillId="2" borderId="3" xfId="0" applyNumberFormat="1" applyFont="1" applyFill="1" applyBorder="1" applyAlignment="1">
      <alignment horizontal="right" vertical="center" wrapText="1"/>
    </xf>
    <xf numFmtId="0" fontId="14" fillId="2" borderId="3" xfId="0" applyFont="1" applyFill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left" vertical="center" wrapText="1" indent="2"/>
    </xf>
    <xf numFmtId="0" fontId="14" fillId="2" borderId="3" xfId="0" applyFont="1" applyFill="1" applyBorder="1" applyAlignment="1">
      <alignment horizontal="right" vertical="center" wrapText="1"/>
    </xf>
    <xf numFmtId="0" fontId="18" fillId="2" borderId="0" xfId="0" applyFont="1" applyFill="1" applyAlignment="1">
      <alignment horizontal="right" vertical="center" wrapText="1"/>
    </xf>
    <xf numFmtId="0" fontId="18" fillId="2" borderId="0" xfId="0" applyFont="1" applyFill="1" applyAlignment="1">
      <alignment horizontal="left" vertical="center" wrapText="1" indent="1"/>
    </xf>
    <xf numFmtId="0" fontId="18" fillId="2" borderId="0" xfId="0" applyFont="1" applyFill="1" applyAlignment="1">
      <alignment horizontal="left" vertical="center" wrapText="1" indent="2"/>
    </xf>
    <xf numFmtId="0" fontId="19" fillId="2" borderId="0" xfId="0" applyFont="1" applyFill="1" applyAlignment="1">
      <alignment vertical="center" wrapText="1"/>
    </xf>
    <xf numFmtId="17" fontId="15" fillId="0" borderId="0" xfId="0" applyNumberFormat="1" applyFont="1" applyAlignment="1">
      <alignment horizontal="right" vertical="center" wrapText="1"/>
    </xf>
    <xf numFmtId="0" fontId="15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right" vertical="center" wrapText="1"/>
    </xf>
    <xf numFmtId="17" fontId="15" fillId="0" borderId="3" xfId="0" applyNumberFormat="1" applyFont="1" applyBorder="1" applyAlignment="1">
      <alignment horizontal="right" vertical="center" wrapText="1"/>
    </xf>
    <xf numFmtId="0" fontId="15" fillId="0" borderId="3" xfId="0" applyFont="1" applyBorder="1" applyAlignment="1">
      <alignment horizontal="left" vertical="center" wrapText="1" indent="1"/>
    </xf>
    <xf numFmtId="0" fontId="15" fillId="0" borderId="3" xfId="0" applyFont="1" applyBorder="1" applyAlignment="1">
      <alignment horizontal="left" vertical="center" wrapText="1" indent="2"/>
    </xf>
    <xf numFmtId="0" fontId="15" fillId="0" borderId="3" xfId="0" applyFont="1" applyBorder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7" fillId="0" borderId="0" xfId="0" applyFont="1" applyAlignment="1">
      <alignment horizontal="left" vertical="center" wrapText="1" indent="1"/>
    </xf>
    <xf numFmtId="0" fontId="19" fillId="0" borderId="0" xfId="0" applyFont="1" applyAlignment="1">
      <alignment vertical="center" wrapText="1"/>
    </xf>
    <xf numFmtId="17" fontId="15" fillId="0" borderId="2" xfId="0" applyNumberFormat="1" applyFont="1" applyBorder="1" applyAlignment="1">
      <alignment horizontal="right" vertical="center" wrapText="1"/>
    </xf>
    <xf numFmtId="0" fontId="15" fillId="0" borderId="2" xfId="0" applyFont="1" applyBorder="1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wrapText="1" indent="2"/>
    </xf>
    <xf numFmtId="0" fontId="15" fillId="0" borderId="2" xfId="0" applyFont="1" applyBorder="1" applyAlignment="1">
      <alignment horizontal="right" vertical="center" wrapText="1"/>
    </xf>
    <xf numFmtId="17" fontId="24" fillId="0" borderId="9" xfId="0" applyNumberFormat="1" applyFont="1" applyFill="1" applyBorder="1" applyAlignment="1">
      <alignment horizontal="center" vertical="center" wrapText="1"/>
    </xf>
    <xf numFmtId="0" fontId="24" fillId="0" borderId="9" xfId="0" applyFont="1" applyFill="1" applyBorder="1" applyAlignment="1">
      <alignment horizontal="center" vertical="center" wrapText="1"/>
    </xf>
    <xf numFmtId="17" fontId="12" fillId="0" borderId="9" xfId="0" applyNumberFormat="1" applyFont="1" applyFill="1" applyBorder="1" applyAlignment="1">
      <alignment horizontal="center" vertical="center" wrapText="1"/>
    </xf>
    <xf numFmtId="17" fontId="24" fillId="0" borderId="9" xfId="0" applyNumberFormat="1" applyFont="1" applyFill="1" applyBorder="1" applyAlignment="1">
      <alignment horizontal="center" wrapText="1"/>
    </xf>
    <xf numFmtId="0" fontId="24" fillId="0" borderId="9" xfId="0" applyFont="1" applyFill="1" applyBorder="1" applyAlignment="1">
      <alignment horizontal="center" wrapText="1"/>
    </xf>
    <xf numFmtId="17" fontId="12" fillId="0" borderId="9" xfId="0" applyNumberFormat="1" applyFont="1" applyFill="1" applyBorder="1" applyAlignment="1">
      <alignment horizontal="center" wrapText="1"/>
    </xf>
    <xf numFmtId="0" fontId="0" fillId="0" borderId="9" xfId="0" applyBorder="1"/>
    <xf numFmtId="0" fontId="12" fillId="0" borderId="0" xfId="0" applyFont="1" applyFill="1"/>
    <xf numFmtId="0" fontId="12" fillId="0" borderId="0" xfId="0" applyFont="1" applyFill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 wrapText="1"/>
    </xf>
    <xf numFmtId="164" fontId="26" fillId="0" borderId="9" xfId="1" applyNumberFormat="1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 wrapText="1"/>
    </xf>
    <xf numFmtId="17" fontId="26" fillId="0" borderId="9" xfId="0" applyNumberFormat="1" applyFont="1" applyFill="1" applyBorder="1" applyAlignment="1">
      <alignment horizontal="center" vertical="center" wrapText="1"/>
    </xf>
    <xf numFmtId="0" fontId="25" fillId="0" borderId="0" xfId="0" applyFont="1"/>
    <xf numFmtId="0" fontId="20" fillId="0" borderId="1" xfId="0" applyFont="1" applyBorder="1" applyAlignment="1">
      <alignment horizontal="left" vertical="center" wrapText="1" indent="1"/>
    </xf>
    <xf numFmtId="0" fontId="20" fillId="0" borderId="0" xfId="0" applyFont="1" applyBorder="1" applyAlignment="1">
      <alignment horizontal="left" vertical="center" wrapText="1" indent="1"/>
    </xf>
    <xf numFmtId="0" fontId="20" fillId="0" borderId="1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 wrapText="1" indent="6"/>
    </xf>
    <xf numFmtId="0" fontId="20" fillId="0" borderId="5" xfId="0" applyFont="1" applyBorder="1" applyAlignment="1">
      <alignment horizontal="left" vertical="center" wrapText="1" indent="6"/>
    </xf>
    <xf numFmtId="0" fontId="12" fillId="0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Lake Powell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'LakePowellData2012-19'!$B$1</c:f>
              <c:strCache>
                <c:ptCount val="1"/>
                <c:pt idx="0">
                  <c:v>Inflows_ACF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'LakePowellData2012-19'!$A$2:$A$97</c:f>
              <c:numCache>
                <c:formatCode>mmm\-yy</c:formatCode>
                <c:ptCount val="96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43770</c:v>
                </c:pt>
                <c:pt idx="86">
                  <c:v>43800</c:v>
                </c:pt>
                <c:pt idx="87">
                  <c:v>43831</c:v>
                </c:pt>
                <c:pt idx="88">
                  <c:v>43862</c:v>
                </c:pt>
                <c:pt idx="89">
                  <c:v>43891</c:v>
                </c:pt>
                <c:pt idx="90">
                  <c:v>43922</c:v>
                </c:pt>
                <c:pt idx="91">
                  <c:v>43952</c:v>
                </c:pt>
                <c:pt idx="92">
                  <c:v>43983</c:v>
                </c:pt>
                <c:pt idx="93">
                  <c:v>44013</c:v>
                </c:pt>
                <c:pt idx="94">
                  <c:v>44044</c:v>
                </c:pt>
                <c:pt idx="95">
                  <c:v>44075</c:v>
                </c:pt>
              </c:numCache>
            </c:numRef>
          </c:xVal>
          <c:yVal>
            <c:numRef>
              <c:f>'LakePowellData2012-19'!$B$2:$B$97</c:f>
              <c:numCache>
                <c:formatCode>_(* #,##0_);_(* \(#,##0\);_(* "-"??_);_(@_)</c:formatCode>
                <c:ptCount val="96"/>
                <c:pt idx="0">
                  <c:v>294062.37857000006</c:v>
                </c:pt>
                <c:pt idx="1">
                  <c:v>272956.04836999997</c:v>
                </c:pt>
                <c:pt idx="2">
                  <c:v>247083.98243</c:v>
                </c:pt>
                <c:pt idx="3">
                  <c:v>230462.6335</c:v>
                </c:pt>
                <c:pt idx="4">
                  <c:v>299549.33694000001</c:v>
                </c:pt>
                <c:pt idx="5">
                  <c:v>356662.66485000012</c:v>
                </c:pt>
                <c:pt idx="6">
                  <c:v>325894.90182999993</c:v>
                </c:pt>
                <c:pt idx="7">
                  <c:v>924567.49559999991</c:v>
                </c:pt>
                <c:pt idx="8">
                  <c:v>906543.22835000011</c:v>
                </c:pt>
                <c:pt idx="9">
                  <c:v>297719.82401000004</c:v>
                </c:pt>
                <c:pt idx="10">
                  <c:v>400897.64645000006</c:v>
                </c:pt>
                <c:pt idx="11">
                  <c:v>801787.26776000008</c:v>
                </c:pt>
                <c:pt idx="12">
                  <c:v>475048.33234999998</c:v>
                </c:pt>
                <c:pt idx="13">
                  <c:v>434762.72772999987</c:v>
                </c:pt>
                <c:pt idx="14">
                  <c:v>291185.16815000004</c:v>
                </c:pt>
                <c:pt idx="15">
                  <c:v>271315.01690000005</c:v>
                </c:pt>
                <c:pt idx="16">
                  <c:v>320719.40737999993</c:v>
                </c:pt>
                <c:pt idx="17">
                  <c:v>444310.40294000006</c:v>
                </c:pt>
                <c:pt idx="18">
                  <c:v>774059.78943</c:v>
                </c:pt>
                <c:pt idx="19">
                  <c:v>1632006.8814000003</c:v>
                </c:pt>
                <c:pt idx="20">
                  <c:v>2675873.7328000003</c:v>
                </c:pt>
                <c:pt idx="21">
                  <c:v>730454.02309999999</c:v>
                </c:pt>
                <c:pt idx="22">
                  <c:v>615161.73709999991</c:v>
                </c:pt>
                <c:pt idx="23">
                  <c:v>621640.29130000004</c:v>
                </c:pt>
                <c:pt idx="24">
                  <c:v>635761.09249999991</c:v>
                </c:pt>
                <c:pt idx="25">
                  <c:v>419693.08265999996</c:v>
                </c:pt>
                <c:pt idx="26">
                  <c:v>465223.22635000007</c:v>
                </c:pt>
                <c:pt idx="27">
                  <c:v>448502.52014999994</c:v>
                </c:pt>
                <c:pt idx="28">
                  <c:v>464120.49784000003</c:v>
                </c:pt>
                <c:pt idx="29">
                  <c:v>543432.27480000001</c:v>
                </c:pt>
                <c:pt idx="30">
                  <c:v>539283.27760000003</c:v>
                </c:pt>
                <c:pt idx="31">
                  <c:v>1431243.7908000003</c:v>
                </c:pt>
                <c:pt idx="32">
                  <c:v>2569954.8813999998</c:v>
                </c:pt>
                <c:pt idx="33">
                  <c:v>1001764.3801</c:v>
                </c:pt>
                <c:pt idx="34">
                  <c:v>465816.28471999994</c:v>
                </c:pt>
                <c:pt idx="35">
                  <c:v>434595.27329999994</c:v>
                </c:pt>
                <c:pt idx="36">
                  <c:v>679693.53289999999</c:v>
                </c:pt>
                <c:pt idx="37">
                  <c:v>506194.55107999995</c:v>
                </c:pt>
                <c:pt idx="38">
                  <c:v>393414.95898000005</c:v>
                </c:pt>
                <c:pt idx="39">
                  <c:v>433188.52881999983</c:v>
                </c:pt>
                <c:pt idx="40">
                  <c:v>489870.81310000003</c:v>
                </c:pt>
                <c:pt idx="41">
                  <c:v>485704.28216999996</c:v>
                </c:pt>
                <c:pt idx="42">
                  <c:v>680787.14139999985</c:v>
                </c:pt>
                <c:pt idx="43">
                  <c:v>1924914.9594999999</c:v>
                </c:pt>
                <c:pt idx="44">
                  <c:v>2618007.2213999997</c:v>
                </c:pt>
                <c:pt idx="45">
                  <c:v>803943.43829000019</c:v>
                </c:pt>
                <c:pt idx="46">
                  <c:v>432136.89123999997</c:v>
                </c:pt>
                <c:pt idx="47">
                  <c:v>461067.25897999993</c:v>
                </c:pt>
                <c:pt idx="48">
                  <c:v>477304.74894999992</c:v>
                </c:pt>
                <c:pt idx="49">
                  <c:v>389093.56299000006</c:v>
                </c:pt>
                <c:pt idx="50">
                  <c:v>366263.41427000007</c:v>
                </c:pt>
                <c:pt idx="51">
                  <c:v>415407.44269000005</c:v>
                </c:pt>
                <c:pt idx="52">
                  <c:v>565093.37210000004</c:v>
                </c:pt>
                <c:pt idx="53">
                  <c:v>894924.16820000007</c:v>
                </c:pt>
                <c:pt idx="54">
                  <c:v>1493675.2701999999</c:v>
                </c:pt>
                <c:pt idx="55">
                  <c:v>2320514.9866999993</c:v>
                </c:pt>
                <c:pt idx="56">
                  <c:v>2679849.5197999999</c:v>
                </c:pt>
                <c:pt idx="57">
                  <c:v>889314.35025999998</c:v>
                </c:pt>
                <c:pt idx="58">
                  <c:v>495176.18672</c:v>
                </c:pt>
                <c:pt idx="59">
                  <c:v>409583.8183300001</c:v>
                </c:pt>
                <c:pt idx="60">
                  <c:v>533372.49653999996</c:v>
                </c:pt>
                <c:pt idx="61">
                  <c:v>453932.10535000009</c:v>
                </c:pt>
                <c:pt idx="62">
                  <c:v>483183.34656999999</c:v>
                </c:pt>
                <c:pt idx="63">
                  <c:v>442477.99569000007</c:v>
                </c:pt>
                <c:pt idx="64">
                  <c:v>386695.25605999993</c:v>
                </c:pt>
                <c:pt idx="65">
                  <c:v>394988.31525000004</c:v>
                </c:pt>
                <c:pt idx="66">
                  <c:v>419466.66591000004</c:v>
                </c:pt>
                <c:pt idx="67">
                  <c:v>967962.58589999995</c:v>
                </c:pt>
                <c:pt idx="68">
                  <c:v>634986.58251999994</c:v>
                </c:pt>
                <c:pt idx="69">
                  <c:v>251860.44543000002</c:v>
                </c:pt>
                <c:pt idx="70">
                  <c:v>260107.97242999999</c:v>
                </c:pt>
                <c:pt idx="71">
                  <c:v>229554.19959999999</c:v>
                </c:pt>
                <c:pt idx="72">
                  <c:v>476976.89952999994</c:v>
                </c:pt>
                <c:pt idx="73">
                  <c:v>307063.28822000005</c:v>
                </c:pt>
                <c:pt idx="74">
                  <c:v>322151.45306000003</c:v>
                </c:pt>
                <c:pt idx="75">
                  <c:v>303097.14387500001</c:v>
                </c:pt>
                <c:pt idx="76">
                  <c:v>339204.44927999994</c:v>
                </c:pt>
                <c:pt idx="77">
                  <c:v>574073.31699999992</c:v>
                </c:pt>
                <c:pt idx="78">
                  <c:v>898825.14089999977</c:v>
                </c:pt>
                <c:pt idx="79">
                  <c:v>1979500.1387000009</c:v>
                </c:pt>
                <c:pt idx="80">
                  <c:v>3583128.4342</c:v>
                </c:pt>
                <c:pt idx="81">
                  <c:v>2014972.6610999997</c:v>
                </c:pt>
                <c:pt idx="82">
                  <c:v>608424.46706000005</c:v>
                </c:pt>
                <c:pt idx="83">
                  <c:v>379161.58144000004</c:v>
                </c:pt>
                <c:pt idx="84">
                  <c:v>397321.67755000002</c:v>
                </c:pt>
                <c:pt idx="85">
                  <c:v>466425.62719999999</c:v>
                </c:pt>
                <c:pt idx="86">
                  <c:v>506196.90000000008</c:v>
                </c:pt>
                <c:pt idx="87">
                  <c:v>419014.14065999998</c:v>
                </c:pt>
                <c:pt idx="88">
                  <c:v>393168.49365999992</c:v>
                </c:pt>
                <c:pt idx="89">
                  <c:v>505372.06090000004</c:v>
                </c:pt>
                <c:pt idx="90">
                  <c:v>509705.35440000001</c:v>
                </c:pt>
                <c:pt idx="91">
                  <c:v>1253377.1545000004</c:v>
                </c:pt>
                <c:pt idx="92">
                  <c:v>1293202.5678000003</c:v>
                </c:pt>
                <c:pt idx="93">
                  <c:v>331965.9646200001</c:v>
                </c:pt>
                <c:pt idx="94">
                  <c:v>200463.55677999998</c:v>
                </c:pt>
                <c:pt idx="95">
                  <c:v>266656.15278000006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B-4023-A317-04516CCA61CA}"/>
            </c:ext>
          </c:extLst>
        </c:ser>
        <c:ser>
          <c:idx val="1"/>
          <c:order val="1"/>
          <c:tx>
            <c:strRef>
              <c:f>'LakePowellData2012-19'!$C$1</c:f>
              <c:strCache>
                <c:ptCount val="1"/>
                <c:pt idx="0">
                  <c:v>Evap_Losses_ACF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'LakePowellData2012-19'!$A$2:$A$97</c:f>
              <c:numCache>
                <c:formatCode>mmm\-yy</c:formatCode>
                <c:ptCount val="96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43770</c:v>
                </c:pt>
                <c:pt idx="86">
                  <c:v>43800</c:v>
                </c:pt>
                <c:pt idx="87">
                  <c:v>43831</c:v>
                </c:pt>
                <c:pt idx="88">
                  <c:v>43862</c:v>
                </c:pt>
                <c:pt idx="89">
                  <c:v>43891</c:v>
                </c:pt>
                <c:pt idx="90">
                  <c:v>43922</c:v>
                </c:pt>
                <c:pt idx="91">
                  <c:v>43952</c:v>
                </c:pt>
                <c:pt idx="92">
                  <c:v>43983</c:v>
                </c:pt>
                <c:pt idx="93">
                  <c:v>44013</c:v>
                </c:pt>
                <c:pt idx="94">
                  <c:v>44044</c:v>
                </c:pt>
                <c:pt idx="95">
                  <c:v>44075</c:v>
                </c:pt>
              </c:numCache>
            </c:numRef>
          </c:xVal>
          <c:yVal>
            <c:numRef>
              <c:f>'LakePowellData2012-19'!$C$2:$C$97</c:f>
              <c:numCache>
                <c:formatCode>_(* #,##0_);_(* \(#,##0\);_(* "-"??_);_(@_)</c:formatCode>
                <c:ptCount val="96"/>
                <c:pt idx="0">
                  <c:v>36964.31957</c:v>
                </c:pt>
                <c:pt idx="1">
                  <c:v>35024.808969999998</c:v>
                </c:pt>
                <c:pt idx="2">
                  <c:v>27163.755714999999</c:v>
                </c:pt>
                <c:pt idx="3">
                  <c:v>8170.891230000002</c:v>
                </c:pt>
                <c:pt idx="4">
                  <c:v>8596.8386039999987</c:v>
                </c:pt>
                <c:pt idx="5">
                  <c:v>14369.289197000002</c:v>
                </c:pt>
                <c:pt idx="6">
                  <c:v>22445.097468999997</c:v>
                </c:pt>
                <c:pt idx="7">
                  <c:v>26337.319690999997</c:v>
                </c:pt>
                <c:pt idx="8">
                  <c:v>41864.407449999992</c:v>
                </c:pt>
                <c:pt idx="9">
                  <c:v>49105.057059999992</c:v>
                </c:pt>
                <c:pt idx="10">
                  <c:v>47356.684449999993</c:v>
                </c:pt>
                <c:pt idx="11">
                  <c:v>43512.102440000002</c:v>
                </c:pt>
                <c:pt idx="12">
                  <c:v>30338.696790999998</c:v>
                </c:pt>
                <c:pt idx="13">
                  <c:v>29031.110847000004</c:v>
                </c:pt>
                <c:pt idx="14">
                  <c:v>22802.755021000004</c:v>
                </c:pt>
                <c:pt idx="15">
                  <c:v>6761.7753119999988</c:v>
                </c:pt>
                <c:pt idx="16">
                  <c:v>7032.9108609999994</c:v>
                </c:pt>
                <c:pt idx="17">
                  <c:v>11885.013489999998</c:v>
                </c:pt>
                <c:pt idx="18">
                  <c:v>18941.654623000002</c:v>
                </c:pt>
                <c:pt idx="19">
                  <c:v>23618.869814000001</c:v>
                </c:pt>
                <c:pt idx="20">
                  <c:v>42395.57172</c:v>
                </c:pt>
                <c:pt idx="21">
                  <c:v>53459.211939999979</c:v>
                </c:pt>
                <c:pt idx="22">
                  <c:v>52647.160100000001</c:v>
                </c:pt>
                <c:pt idx="23">
                  <c:v>48257.064379999982</c:v>
                </c:pt>
                <c:pt idx="24">
                  <c:v>33575.217669999998</c:v>
                </c:pt>
                <c:pt idx="25">
                  <c:v>31924.803</c:v>
                </c:pt>
                <c:pt idx="26">
                  <c:v>24949.585360999998</c:v>
                </c:pt>
                <c:pt idx="27">
                  <c:v>7512.585192999999</c:v>
                </c:pt>
                <c:pt idx="28">
                  <c:v>7977.1343449999986</c:v>
                </c:pt>
                <c:pt idx="29">
                  <c:v>13515.075070000001</c:v>
                </c:pt>
                <c:pt idx="30">
                  <c:v>21364.30877</c:v>
                </c:pt>
                <c:pt idx="31">
                  <c:v>25495.276185999999</c:v>
                </c:pt>
                <c:pt idx="32">
                  <c:v>43626.665089999995</c:v>
                </c:pt>
                <c:pt idx="33">
                  <c:v>55170.68039999999</c:v>
                </c:pt>
                <c:pt idx="34">
                  <c:v>54118.425639999979</c:v>
                </c:pt>
                <c:pt idx="35">
                  <c:v>48863.114560000002</c:v>
                </c:pt>
                <c:pt idx="36">
                  <c:v>33629.554110000012</c:v>
                </c:pt>
                <c:pt idx="37">
                  <c:v>32499.289059999999</c:v>
                </c:pt>
                <c:pt idx="38">
                  <c:v>25526.273220999999</c:v>
                </c:pt>
                <c:pt idx="39">
                  <c:v>7679.2240339999998</c:v>
                </c:pt>
                <c:pt idx="40">
                  <c:v>8121.0652460000028</c:v>
                </c:pt>
                <c:pt idx="41">
                  <c:v>13687.236640999996</c:v>
                </c:pt>
                <c:pt idx="42">
                  <c:v>21500.134999000002</c:v>
                </c:pt>
                <c:pt idx="43">
                  <c:v>26242.450317000006</c:v>
                </c:pt>
                <c:pt idx="44">
                  <c:v>45666.519040000006</c:v>
                </c:pt>
                <c:pt idx="45">
                  <c:v>57590.192999999999</c:v>
                </c:pt>
                <c:pt idx="46">
                  <c:v>55889.062330000015</c:v>
                </c:pt>
                <c:pt idx="47">
                  <c:v>50337.982559999989</c:v>
                </c:pt>
                <c:pt idx="48">
                  <c:v>34578.801749999999</c:v>
                </c:pt>
                <c:pt idx="49">
                  <c:v>32726.599649999996</c:v>
                </c:pt>
                <c:pt idx="50">
                  <c:v>25522.446097999997</c:v>
                </c:pt>
                <c:pt idx="51">
                  <c:v>7654.6568689999995</c:v>
                </c:pt>
                <c:pt idx="52">
                  <c:v>8084.1315890000005</c:v>
                </c:pt>
                <c:pt idx="53">
                  <c:v>13787.299537999999</c:v>
                </c:pt>
                <c:pt idx="54">
                  <c:v>22804.479688000003</c:v>
                </c:pt>
                <c:pt idx="55">
                  <c:v>29141.359204000004</c:v>
                </c:pt>
                <c:pt idx="56">
                  <c:v>50897.993609999998</c:v>
                </c:pt>
                <c:pt idx="57">
                  <c:v>63991.012190000001</c:v>
                </c:pt>
                <c:pt idx="58">
                  <c:v>62829.625509999991</c:v>
                </c:pt>
                <c:pt idx="59">
                  <c:v>56674.683209999996</c:v>
                </c:pt>
                <c:pt idx="60">
                  <c:v>38934.84072</c:v>
                </c:pt>
                <c:pt idx="61">
                  <c:v>37084.329789999996</c:v>
                </c:pt>
                <c:pt idx="62">
                  <c:v>29280.541237000001</c:v>
                </c:pt>
                <c:pt idx="63">
                  <c:v>9034.638132</c:v>
                </c:pt>
                <c:pt idx="64">
                  <c:v>9567.1627470000003</c:v>
                </c:pt>
                <c:pt idx="65">
                  <c:v>15916.229529999999</c:v>
                </c:pt>
                <c:pt idx="66">
                  <c:v>24680.726306000008</c:v>
                </c:pt>
                <c:pt idx="67">
                  <c:v>28984.721488000003</c:v>
                </c:pt>
                <c:pt idx="68">
                  <c:v>45290.406330000005</c:v>
                </c:pt>
                <c:pt idx="69">
                  <c:v>52590.982459999992</c:v>
                </c:pt>
                <c:pt idx="70">
                  <c:v>50213.459159999991</c:v>
                </c:pt>
                <c:pt idx="71">
                  <c:v>44768.015500000001</c:v>
                </c:pt>
                <c:pt idx="72">
                  <c:v>30422.964962999999</c:v>
                </c:pt>
                <c:pt idx="73">
                  <c:v>28798.392910000002</c:v>
                </c:pt>
                <c:pt idx="74">
                  <c:v>22493.561142999995</c:v>
                </c:pt>
                <c:pt idx="75">
                  <c:v>6615.4442730000001</c:v>
                </c:pt>
                <c:pt idx="76">
                  <c:v>6856.7120489999998</c:v>
                </c:pt>
                <c:pt idx="77">
                  <c:v>11423.279696000001</c:v>
                </c:pt>
                <c:pt idx="78">
                  <c:v>18021.947561000001</c:v>
                </c:pt>
                <c:pt idx="79">
                  <c:v>22873.639147000002</c:v>
                </c:pt>
                <c:pt idx="80">
                  <c:v>41264.062850000002</c:v>
                </c:pt>
                <c:pt idx="81">
                  <c:v>57131.810409999991</c:v>
                </c:pt>
                <c:pt idx="82">
                  <c:v>57624.500879999985</c:v>
                </c:pt>
                <c:pt idx="83">
                  <c:v>51995.662499999999</c:v>
                </c:pt>
                <c:pt idx="84">
                  <c:v>35458.85656</c:v>
                </c:pt>
                <c:pt idx="85">
                  <c:v>33815.420340000004</c:v>
                </c:pt>
                <c:pt idx="86">
                  <c:v>26717.063774999991</c:v>
                </c:pt>
                <c:pt idx="87">
                  <c:v>8182.5288419999979</c:v>
                </c:pt>
                <c:pt idx="88">
                  <c:v>8668.9071839999997</c:v>
                </c:pt>
                <c:pt idx="89">
                  <c:v>14519.13711</c:v>
                </c:pt>
                <c:pt idx="90">
                  <c:v>22815.134025000003</c:v>
                </c:pt>
                <c:pt idx="91">
                  <c:v>27280.392085000007</c:v>
                </c:pt>
                <c:pt idx="92">
                  <c:v>44663.646859999993</c:v>
                </c:pt>
                <c:pt idx="93">
                  <c:v>53207.192829999993</c:v>
                </c:pt>
                <c:pt idx="94">
                  <c:v>51157.005090000021</c:v>
                </c:pt>
                <c:pt idx="95">
                  <c:v>45692.617129999999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B-4023-A317-04516CCA61CA}"/>
            </c:ext>
          </c:extLst>
        </c:ser>
        <c:ser>
          <c:idx val="2"/>
          <c:order val="2"/>
          <c:tx>
            <c:strRef>
              <c:f>'LakePowellData2012-19'!$D$1</c:f>
              <c:strCache>
                <c:ptCount val="1"/>
                <c:pt idx="0">
                  <c:v>Total_Release_ACF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'LakePowellData2012-19'!$A$2:$A$97</c:f>
              <c:numCache>
                <c:formatCode>mmm\-yy</c:formatCode>
                <c:ptCount val="96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43770</c:v>
                </c:pt>
                <c:pt idx="86">
                  <c:v>43800</c:v>
                </c:pt>
                <c:pt idx="87">
                  <c:v>43831</c:v>
                </c:pt>
                <c:pt idx="88">
                  <c:v>43862</c:v>
                </c:pt>
                <c:pt idx="89">
                  <c:v>43891</c:v>
                </c:pt>
                <c:pt idx="90">
                  <c:v>43922</c:v>
                </c:pt>
                <c:pt idx="91">
                  <c:v>43952</c:v>
                </c:pt>
                <c:pt idx="92">
                  <c:v>43983</c:v>
                </c:pt>
                <c:pt idx="93">
                  <c:v>44013</c:v>
                </c:pt>
                <c:pt idx="94">
                  <c:v>44044</c:v>
                </c:pt>
                <c:pt idx="95">
                  <c:v>44075</c:v>
                </c:pt>
              </c:numCache>
            </c:numRef>
          </c:xVal>
          <c:yVal>
            <c:numRef>
              <c:f>'LakePowellData2012-19'!$D$2:$D$97</c:f>
              <c:numCache>
                <c:formatCode>_(* #,##0_);_(* \(#,##0\);_(* "-"??_);_(@_)</c:formatCode>
                <c:ptCount val="96"/>
                <c:pt idx="0">
                  <c:v>498059.01899999997</c:v>
                </c:pt>
                <c:pt idx="1">
                  <c:v>729978.15990000009</c:v>
                </c:pt>
                <c:pt idx="2">
                  <c:v>800945.10669999989</c:v>
                </c:pt>
                <c:pt idx="3">
                  <c:v>800838.02240000002</c:v>
                </c:pt>
                <c:pt idx="4">
                  <c:v>599801.17889999994</c:v>
                </c:pt>
                <c:pt idx="5">
                  <c:v>601199.61560000002</c:v>
                </c:pt>
                <c:pt idx="6">
                  <c:v>550906.96470000013</c:v>
                </c:pt>
                <c:pt idx="7">
                  <c:v>601526.09609999985</c:v>
                </c:pt>
                <c:pt idx="8">
                  <c:v>799858.30109999992</c:v>
                </c:pt>
                <c:pt idx="9">
                  <c:v>847501.76699999988</c:v>
                </c:pt>
                <c:pt idx="10">
                  <c:v>800964.44229999988</c:v>
                </c:pt>
                <c:pt idx="11">
                  <c:v>600491.48550000007</c:v>
                </c:pt>
                <c:pt idx="12">
                  <c:v>481090.51559999998</c:v>
                </c:pt>
                <c:pt idx="13">
                  <c:v>696129.57720000029</c:v>
                </c:pt>
                <c:pt idx="14">
                  <c:v>600656.29349999991</c:v>
                </c:pt>
                <c:pt idx="15">
                  <c:v>800321.80160000001</c:v>
                </c:pt>
                <c:pt idx="16">
                  <c:v>599470.6969000001</c:v>
                </c:pt>
                <c:pt idx="17">
                  <c:v>503514.22979999997</c:v>
                </c:pt>
                <c:pt idx="18">
                  <c:v>501685.33489999996</c:v>
                </c:pt>
                <c:pt idx="19">
                  <c:v>493263.17129999999</c:v>
                </c:pt>
                <c:pt idx="20">
                  <c:v>598252.72250000003</c:v>
                </c:pt>
                <c:pt idx="21">
                  <c:v>800029.49149999989</c:v>
                </c:pt>
                <c:pt idx="22">
                  <c:v>801048.77689999994</c:v>
                </c:pt>
                <c:pt idx="23">
                  <c:v>604194.54709999997</c:v>
                </c:pt>
                <c:pt idx="24">
                  <c:v>597939.31519999984</c:v>
                </c:pt>
                <c:pt idx="25">
                  <c:v>776770.23979999998</c:v>
                </c:pt>
                <c:pt idx="26">
                  <c:v>864374.5209</c:v>
                </c:pt>
                <c:pt idx="27">
                  <c:v>862083.01500000001</c:v>
                </c:pt>
                <c:pt idx="28">
                  <c:v>589192.88370000001</c:v>
                </c:pt>
                <c:pt idx="29">
                  <c:v>649250.71979999996</c:v>
                </c:pt>
                <c:pt idx="30">
                  <c:v>600308.92940000002</c:v>
                </c:pt>
                <c:pt idx="31">
                  <c:v>698702.75450000004</c:v>
                </c:pt>
                <c:pt idx="32">
                  <c:v>800000.05650000006</c:v>
                </c:pt>
                <c:pt idx="33">
                  <c:v>1048220.6198</c:v>
                </c:pt>
                <c:pt idx="34">
                  <c:v>799328.21909999987</c:v>
                </c:pt>
                <c:pt idx="35">
                  <c:v>714101.83880000003</c:v>
                </c:pt>
                <c:pt idx="36">
                  <c:v>600241.73899999983</c:v>
                </c:pt>
                <c:pt idx="37">
                  <c:v>576910.86200000008</c:v>
                </c:pt>
                <c:pt idx="38">
                  <c:v>857317.68519999983</c:v>
                </c:pt>
                <c:pt idx="39">
                  <c:v>857357.0255999997</c:v>
                </c:pt>
                <c:pt idx="40">
                  <c:v>700167.86830000009</c:v>
                </c:pt>
                <c:pt idx="41">
                  <c:v>693898.72570000007</c:v>
                </c:pt>
                <c:pt idx="42">
                  <c:v>665221.60659999994</c:v>
                </c:pt>
                <c:pt idx="43">
                  <c:v>700244.02910000004</c:v>
                </c:pt>
                <c:pt idx="44">
                  <c:v>799926.7808999999</c:v>
                </c:pt>
                <c:pt idx="45">
                  <c:v>950233.48479999998</c:v>
                </c:pt>
                <c:pt idx="46">
                  <c:v>899571.54889999994</c:v>
                </c:pt>
                <c:pt idx="47">
                  <c:v>698891.63640000008</c:v>
                </c:pt>
                <c:pt idx="48">
                  <c:v>600525.82730000012</c:v>
                </c:pt>
                <c:pt idx="49">
                  <c:v>750414.68349999993</c:v>
                </c:pt>
                <c:pt idx="50">
                  <c:v>898336.32839999988</c:v>
                </c:pt>
                <c:pt idx="51">
                  <c:v>880295.98619999993</c:v>
                </c:pt>
                <c:pt idx="52">
                  <c:v>710687.84050000005</c:v>
                </c:pt>
                <c:pt idx="53">
                  <c:v>722415.7490999999</c:v>
                </c:pt>
                <c:pt idx="54">
                  <c:v>622544.83089999994</c:v>
                </c:pt>
                <c:pt idx="55">
                  <c:v>652404.5074</c:v>
                </c:pt>
                <c:pt idx="56">
                  <c:v>749032.24540000013</c:v>
                </c:pt>
                <c:pt idx="57">
                  <c:v>850140.65789999999</c:v>
                </c:pt>
                <c:pt idx="58">
                  <c:v>900116.16129999992</c:v>
                </c:pt>
                <c:pt idx="59">
                  <c:v>663071.0952000001</c:v>
                </c:pt>
                <c:pt idx="60">
                  <c:v>640160.9761000002</c:v>
                </c:pt>
                <c:pt idx="61">
                  <c:v>630068.93559999997</c:v>
                </c:pt>
                <c:pt idx="62">
                  <c:v>739548.76540000003</c:v>
                </c:pt>
                <c:pt idx="63">
                  <c:v>860328.47780000034</c:v>
                </c:pt>
                <c:pt idx="64">
                  <c:v>729768.61340000015</c:v>
                </c:pt>
                <c:pt idx="65">
                  <c:v>799984.8058999998</c:v>
                </c:pt>
                <c:pt idx="66">
                  <c:v>704833.42000000016</c:v>
                </c:pt>
                <c:pt idx="67">
                  <c:v>704681.58460000006</c:v>
                </c:pt>
                <c:pt idx="68">
                  <c:v>759959.2564999999</c:v>
                </c:pt>
                <c:pt idx="69">
                  <c:v>860160.34309999994</c:v>
                </c:pt>
                <c:pt idx="70">
                  <c:v>899987.51309999987</c:v>
                </c:pt>
                <c:pt idx="71">
                  <c:v>670423.30440000002</c:v>
                </c:pt>
                <c:pt idx="72">
                  <c:v>625307.97450000013</c:v>
                </c:pt>
                <c:pt idx="73">
                  <c:v>662271.85539999988</c:v>
                </c:pt>
                <c:pt idx="74">
                  <c:v>740066.77209999994</c:v>
                </c:pt>
                <c:pt idx="75">
                  <c:v>803663.73959999997</c:v>
                </c:pt>
                <c:pt idx="76">
                  <c:v>730366.61750000005</c:v>
                </c:pt>
                <c:pt idx="77">
                  <c:v>791275.23730000004</c:v>
                </c:pt>
                <c:pt idx="78">
                  <c:v>719996.59359999991</c:v>
                </c:pt>
                <c:pt idx="79">
                  <c:v>719773.77980000013</c:v>
                </c:pt>
                <c:pt idx="80">
                  <c:v>764935.96959999995</c:v>
                </c:pt>
                <c:pt idx="81">
                  <c:v>857184.772</c:v>
                </c:pt>
                <c:pt idx="82">
                  <c:v>899969.36640000017</c:v>
                </c:pt>
                <c:pt idx="83">
                  <c:v>686582.35889999999</c:v>
                </c:pt>
                <c:pt idx="84">
                  <c:v>625139.82090000005</c:v>
                </c:pt>
                <c:pt idx="85">
                  <c:v>626055.48720000009</c:v>
                </c:pt>
                <c:pt idx="86">
                  <c:v>750148.35619999981</c:v>
                </c:pt>
                <c:pt idx="87">
                  <c:v>759864.93139999988</c:v>
                </c:pt>
                <c:pt idx="88">
                  <c:v>675271.2267</c:v>
                </c:pt>
                <c:pt idx="89">
                  <c:v>699880.4439999999</c:v>
                </c:pt>
                <c:pt idx="90">
                  <c:v>630107.94079999998</c:v>
                </c:pt>
                <c:pt idx="91">
                  <c:v>628665.60269999981</c:v>
                </c:pt>
                <c:pt idx="92">
                  <c:v>649886.28099999984</c:v>
                </c:pt>
                <c:pt idx="93">
                  <c:v>749930.37209999992</c:v>
                </c:pt>
                <c:pt idx="94">
                  <c:v>833111.7919999999</c:v>
                </c:pt>
                <c:pt idx="95">
                  <c:v>602030.73560000001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1B-4023-A317-04516CCA61CA}"/>
            </c:ext>
          </c:extLst>
        </c:ser>
        <c:ser>
          <c:idx val="6"/>
          <c:order val="6"/>
          <c:tx>
            <c:strRef>
              <c:f>'LakePowellData2012-19'!$H$1</c:f>
              <c:strCache>
                <c:ptCount val="1"/>
                <c:pt idx="0">
                  <c:v>EOM_Storage_(ACF)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'LakePowellData2012-19'!$A$2:$A$97</c:f>
              <c:numCache>
                <c:formatCode>mmm\-yy</c:formatCode>
                <c:ptCount val="96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43770</c:v>
                </c:pt>
                <c:pt idx="86">
                  <c:v>43800</c:v>
                </c:pt>
                <c:pt idx="87">
                  <c:v>43831</c:v>
                </c:pt>
                <c:pt idx="88">
                  <c:v>43862</c:v>
                </c:pt>
                <c:pt idx="89">
                  <c:v>43891</c:v>
                </c:pt>
                <c:pt idx="90">
                  <c:v>43922</c:v>
                </c:pt>
                <c:pt idx="91">
                  <c:v>43952</c:v>
                </c:pt>
                <c:pt idx="92">
                  <c:v>43983</c:v>
                </c:pt>
                <c:pt idx="93">
                  <c:v>44013</c:v>
                </c:pt>
                <c:pt idx="94">
                  <c:v>44044</c:v>
                </c:pt>
                <c:pt idx="95">
                  <c:v>44075</c:v>
                </c:pt>
              </c:numCache>
            </c:numRef>
          </c:xVal>
          <c:yVal>
            <c:numRef>
              <c:f>'LakePowellData2012-19'!$H$2:$H$97</c:f>
              <c:numCache>
                <c:formatCode>General</c:formatCode>
                <c:ptCount val="96"/>
                <c:pt idx="0">
                  <c:v>13706000</c:v>
                </c:pt>
                <c:pt idx="1">
                  <c:v>13251000</c:v>
                </c:pt>
                <c:pt idx="2">
                  <c:v>12713000</c:v>
                </c:pt>
                <c:pt idx="3">
                  <c:v>12177000</c:v>
                </c:pt>
                <c:pt idx="4">
                  <c:v>11891000</c:v>
                </c:pt>
                <c:pt idx="5">
                  <c:v>11651000</c:v>
                </c:pt>
                <c:pt idx="6">
                  <c:v>11422000</c:v>
                </c:pt>
                <c:pt idx="7">
                  <c:v>11697000</c:v>
                </c:pt>
                <c:pt idx="8">
                  <c:v>11757000</c:v>
                </c:pt>
                <c:pt idx="9">
                  <c:v>11202000</c:v>
                </c:pt>
                <c:pt idx="10">
                  <c:v>10788000</c:v>
                </c:pt>
                <c:pt idx="11">
                  <c:v>10934000</c:v>
                </c:pt>
                <c:pt idx="12">
                  <c:v>10900000</c:v>
                </c:pt>
                <c:pt idx="13">
                  <c:v>10631000</c:v>
                </c:pt>
                <c:pt idx="14">
                  <c:v>10324000</c:v>
                </c:pt>
                <c:pt idx="15">
                  <c:v>9828000</c:v>
                </c:pt>
                <c:pt idx="16">
                  <c:v>9563000</c:v>
                </c:pt>
                <c:pt idx="17">
                  <c:v>9497000</c:v>
                </c:pt>
                <c:pt idx="18">
                  <c:v>9732000</c:v>
                </c:pt>
                <c:pt idx="19">
                  <c:v>10764000</c:v>
                </c:pt>
                <c:pt idx="20">
                  <c:v>12649000</c:v>
                </c:pt>
                <c:pt idx="21">
                  <c:v>12535000</c:v>
                </c:pt>
                <c:pt idx="22">
                  <c:v>12314000</c:v>
                </c:pt>
                <c:pt idx="23">
                  <c:v>12286000</c:v>
                </c:pt>
                <c:pt idx="24">
                  <c:v>12290000</c:v>
                </c:pt>
                <c:pt idx="25">
                  <c:v>11929000</c:v>
                </c:pt>
                <c:pt idx="26">
                  <c:v>11537000</c:v>
                </c:pt>
                <c:pt idx="27">
                  <c:v>11147000</c:v>
                </c:pt>
                <c:pt idx="28">
                  <c:v>11024000</c:v>
                </c:pt>
                <c:pt idx="29">
                  <c:v>10913000</c:v>
                </c:pt>
                <c:pt idx="30">
                  <c:v>10837000</c:v>
                </c:pt>
                <c:pt idx="31">
                  <c:v>11491000</c:v>
                </c:pt>
                <c:pt idx="32">
                  <c:v>13090000</c:v>
                </c:pt>
                <c:pt idx="33">
                  <c:v>12996000</c:v>
                </c:pt>
                <c:pt idx="34">
                  <c:v>12637000</c:v>
                </c:pt>
                <c:pt idx="35">
                  <c:v>12333000</c:v>
                </c:pt>
                <c:pt idx="36">
                  <c:v>12375000</c:v>
                </c:pt>
                <c:pt idx="37">
                  <c:v>12280000</c:v>
                </c:pt>
                <c:pt idx="38">
                  <c:v>11827000</c:v>
                </c:pt>
                <c:pt idx="39">
                  <c:v>11427000</c:v>
                </c:pt>
                <c:pt idx="40">
                  <c:v>11224000</c:v>
                </c:pt>
                <c:pt idx="41">
                  <c:v>11019000</c:v>
                </c:pt>
                <c:pt idx="42">
                  <c:v>11014000</c:v>
                </c:pt>
                <c:pt idx="43">
                  <c:v>12123000</c:v>
                </c:pt>
                <c:pt idx="44">
                  <c:v>13764000</c:v>
                </c:pt>
                <c:pt idx="45">
                  <c:v>13576000</c:v>
                </c:pt>
                <c:pt idx="46">
                  <c:v>13091000</c:v>
                </c:pt>
                <c:pt idx="47">
                  <c:v>12824000</c:v>
                </c:pt>
                <c:pt idx="48">
                  <c:v>12678000</c:v>
                </c:pt>
                <c:pt idx="49">
                  <c:v>12313000</c:v>
                </c:pt>
                <c:pt idx="50">
                  <c:v>11797000</c:v>
                </c:pt>
                <c:pt idx="51">
                  <c:v>11359000</c:v>
                </c:pt>
                <c:pt idx="52">
                  <c:v>11217000</c:v>
                </c:pt>
                <c:pt idx="53">
                  <c:v>11364000</c:v>
                </c:pt>
                <c:pt idx="54">
                  <c:v>12149000</c:v>
                </c:pt>
                <c:pt idx="55">
                  <c:v>13667000</c:v>
                </c:pt>
                <c:pt idx="56">
                  <c:v>15408000</c:v>
                </c:pt>
                <c:pt idx="57">
                  <c:v>15385000</c:v>
                </c:pt>
                <c:pt idx="58">
                  <c:v>14952000</c:v>
                </c:pt>
                <c:pt idx="59">
                  <c:v>14664000</c:v>
                </c:pt>
                <c:pt idx="60">
                  <c:v>14530000</c:v>
                </c:pt>
                <c:pt idx="61">
                  <c:v>14332000</c:v>
                </c:pt>
                <c:pt idx="62">
                  <c:v>14068000</c:v>
                </c:pt>
                <c:pt idx="63">
                  <c:v>13672000</c:v>
                </c:pt>
                <c:pt idx="64">
                  <c:v>13346000</c:v>
                </c:pt>
                <c:pt idx="65">
                  <c:v>12956000</c:v>
                </c:pt>
                <c:pt idx="66">
                  <c:v>12669000</c:v>
                </c:pt>
                <c:pt idx="67">
                  <c:v>12886000</c:v>
                </c:pt>
                <c:pt idx="68">
                  <c:v>12728000</c:v>
                </c:pt>
                <c:pt idx="69">
                  <c:v>12116000</c:v>
                </c:pt>
                <c:pt idx="70">
                  <c:v>11477000</c:v>
                </c:pt>
                <c:pt idx="71">
                  <c:v>11028000</c:v>
                </c:pt>
                <c:pt idx="72">
                  <c:v>10862000</c:v>
                </c:pt>
                <c:pt idx="73">
                  <c:v>10507000</c:v>
                </c:pt>
                <c:pt idx="74">
                  <c:v>10099000</c:v>
                </c:pt>
                <c:pt idx="75">
                  <c:v>9629000</c:v>
                </c:pt>
                <c:pt idx="76">
                  <c:v>9261000</c:v>
                </c:pt>
                <c:pt idx="77">
                  <c:v>9049000</c:v>
                </c:pt>
                <c:pt idx="78">
                  <c:v>9198000</c:v>
                </c:pt>
                <c:pt idx="79">
                  <c:v>10343000</c:v>
                </c:pt>
                <c:pt idx="80">
                  <c:v>12914000</c:v>
                </c:pt>
                <c:pt idx="81">
                  <c:v>13933000</c:v>
                </c:pt>
                <c:pt idx="82">
                  <c:v>13610000</c:v>
                </c:pt>
                <c:pt idx="83">
                  <c:v>13277000</c:v>
                </c:pt>
                <c:pt idx="84">
                  <c:v>13034000</c:v>
                </c:pt>
                <c:pt idx="85">
                  <c:v>12855000</c:v>
                </c:pt>
                <c:pt idx="86">
                  <c:v>12604000</c:v>
                </c:pt>
                <c:pt idx="87">
                  <c:v>12281000</c:v>
                </c:pt>
                <c:pt idx="88">
                  <c:v>12011000</c:v>
                </c:pt>
                <c:pt idx="89">
                  <c:v>11818000</c:v>
                </c:pt>
                <c:pt idx="90">
                  <c:v>11685000</c:v>
                </c:pt>
                <c:pt idx="91">
                  <c:v>12239000</c:v>
                </c:pt>
                <c:pt idx="92">
                  <c:v>12793000</c:v>
                </c:pt>
                <c:pt idx="93">
                  <c:v>12357000</c:v>
                </c:pt>
                <c:pt idx="94">
                  <c:v>11723000</c:v>
                </c:pt>
                <c:pt idx="95">
                  <c:v>11371000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1B-4023-A317-04516CCA61CA}"/>
            </c:ext>
          </c:extLst>
        </c:ser>
        <c:ser>
          <c:idx val="8"/>
          <c:order val="8"/>
          <c:tx>
            <c:strRef>
              <c:f>'LakePowellData2012-19'!$J$1</c:f>
              <c:strCache>
                <c:ptCount val="1"/>
                <c:pt idx="0">
                  <c:v>Environmental_Storage_Min (ACF)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'LakePowellData2012-19'!$A$2:$A$97</c:f>
              <c:numCache>
                <c:formatCode>mmm\-yy</c:formatCode>
                <c:ptCount val="96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43770</c:v>
                </c:pt>
                <c:pt idx="86">
                  <c:v>43800</c:v>
                </c:pt>
                <c:pt idx="87">
                  <c:v>43831</c:v>
                </c:pt>
                <c:pt idx="88">
                  <c:v>43862</c:v>
                </c:pt>
                <c:pt idx="89">
                  <c:v>43891</c:v>
                </c:pt>
                <c:pt idx="90">
                  <c:v>43922</c:v>
                </c:pt>
                <c:pt idx="91">
                  <c:v>43952</c:v>
                </c:pt>
                <c:pt idx="92">
                  <c:v>43983</c:v>
                </c:pt>
                <c:pt idx="93">
                  <c:v>44013</c:v>
                </c:pt>
                <c:pt idx="94">
                  <c:v>44044</c:v>
                </c:pt>
                <c:pt idx="95">
                  <c:v>44075</c:v>
                </c:pt>
              </c:numCache>
            </c:numRef>
          </c:xVal>
          <c:yVal>
            <c:numRef>
              <c:f>'LakePowellData2012-19'!$J$2:$J$97</c:f>
              <c:numCache>
                <c:formatCode>General</c:formatCode>
                <c:ptCount val="96"/>
                <c:pt idx="0">
                  <c:v>4096000</c:v>
                </c:pt>
                <c:pt idx="1">
                  <c:v>4096000</c:v>
                </c:pt>
                <c:pt idx="2">
                  <c:v>4096000</c:v>
                </c:pt>
                <c:pt idx="3">
                  <c:v>4096000</c:v>
                </c:pt>
                <c:pt idx="4">
                  <c:v>4096000</c:v>
                </c:pt>
                <c:pt idx="5">
                  <c:v>4096000</c:v>
                </c:pt>
                <c:pt idx="6">
                  <c:v>4096000</c:v>
                </c:pt>
                <c:pt idx="7">
                  <c:v>4096000</c:v>
                </c:pt>
                <c:pt idx="8">
                  <c:v>4096000</c:v>
                </c:pt>
                <c:pt idx="9">
                  <c:v>4096000</c:v>
                </c:pt>
                <c:pt idx="10">
                  <c:v>4096000</c:v>
                </c:pt>
                <c:pt idx="11">
                  <c:v>4096000</c:v>
                </c:pt>
                <c:pt idx="12">
                  <c:v>4096000</c:v>
                </c:pt>
                <c:pt idx="13">
                  <c:v>4096000</c:v>
                </c:pt>
                <c:pt idx="14">
                  <c:v>4096000</c:v>
                </c:pt>
                <c:pt idx="15">
                  <c:v>4096000</c:v>
                </c:pt>
                <c:pt idx="16">
                  <c:v>4096000</c:v>
                </c:pt>
                <c:pt idx="17">
                  <c:v>4096000</c:v>
                </c:pt>
                <c:pt idx="18">
                  <c:v>4096000</c:v>
                </c:pt>
                <c:pt idx="19">
                  <c:v>4096000</c:v>
                </c:pt>
                <c:pt idx="20">
                  <c:v>4096000</c:v>
                </c:pt>
                <c:pt idx="21">
                  <c:v>4096000</c:v>
                </c:pt>
                <c:pt idx="22">
                  <c:v>4096000</c:v>
                </c:pt>
                <c:pt idx="23">
                  <c:v>4096000</c:v>
                </c:pt>
                <c:pt idx="24">
                  <c:v>4096000</c:v>
                </c:pt>
                <c:pt idx="25">
                  <c:v>4096000</c:v>
                </c:pt>
                <c:pt idx="26">
                  <c:v>4096000</c:v>
                </c:pt>
                <c:pt idx="27">
                  <c:v>4096000</c:v>
                </c:pt>
                <c:pt idx="28">
                  <c:v>4096000</c:v>
                </c:pt>
                <c:pt idx="29">
                  <c:v>4096000</c:v>
                </c:pt>
                <c:pt idx="30">
                  <c:v>4096000</c:v>
                </c:pt>
                <c:pt idx="31">
                  <c:v>4096000</c:v>
                </c:pt>
                <c:pt idx="32">
                  <c:v>4096000</c:v>
                </c:pt>
                <c:pt idx="33">
                  <c:v>4096000</c:v>
                </c:pt>
                <c:pt idx="34">
                  <c:v>4096000</c:v>
                </c:pt>
                <c:pt idx="35">
                  <c:v>4096000</c:v>
                </c:pt>
                <c:pt idx="36">
                  <c:v>4096000</c:v>
                </c:pt>
                <c:pt idx="37">
                  <c:v>4096000</c:v>
                </c:pt>
                <c:pt idx="38">
                  <c:v>4096000</c:v>
                </c:pt>
                <c:pt idx="39">
                  <c:v>4096000</c:v>
                </c:pt>
                <c:pt idx="40">
                  <c:v>4096000</c:v>
                </c:pt>
                <c:pt idx="41">
                  <c:v>4096000</c:v>
                </c:pt>
                <c:pt idx="42">
                  <c:v>4096000</c:v>
                </c:pt>
                <c:pt idx="43">
                  <c:v>4096000</c:v>
                </c:pt>
                <c:pt idx="44">
                  <c:v>4096000</c:v>
                </c:pt>
                <c:pt idx="45">
                  <c:v>4096000</c:v>
                </c:pt>
                <c:pt idx="46">
                  <c:v>4096000</c:v>
                </c:pt>
                <c:pt idx="47">
                  <c:v>4096000</c:v>
                </c:pt>
                <c:pt idx="48">
                  <c:v>4096000</c:v>
                </c:pt>
                <c:pt idx="49">
                  <c:v>4096000</c:v>
                </c:pt>
                <c:pt idx="50">
                  <c:v>4096000</c:v>
                </c:pt>
                <c:pt idx="51">
                  <c:v>4096000</c:v>
                </c:pt>
                <c:pt idx="52">
                  <c:v>4096000</c:v>
                </c:pt>
                <c:pt idx="53">
                  <c:v>4096000</c:v>
                </c:pt>
                <c:pt idx="54">
                  <c:v>4096000</c:v>
                </c:pt>
                <c:pt idx="55">
                  <c:v>4096000</c:v>
                </c:pt>
                <c:pt idx="56">
                  <c:v>4096000</c:v>
                </c:pt>
                <c:pt idx="57">
                  <c:v>4096000</c:v>
                </c:pt>
                <c:pt idx="58">
                  <c:v>4096000</c:v>
                </c:pt>
                <c:pt idx="59">
                  <c:v>4096000</c:v>
                </c:pt>
                <c:pt idx="60">
                  <c:v>4096000</c:v>
                </c:pt>
                <c:pt idx="61">
                  <c:v>4096000</c:v>
                </c:pt>
                <c:pt idx="62">
                  <c:v>4096000</c:v>
                </c:pt>
                <c:pt idx="63">
                  <c:v>4096000</c:v>
                </c:pt>
                <c:pt idx="64">
                  <c:v>4096000</c:v>
                </c:pt>
                <c:pt idx="65">
                  <c:v>4096000</c:v>
                </c:pt>
                <c:pt idx="66">
                  <c:v>4096000</c:v>
                </c:pt>
                <c:pt idx="67">
                  <c:v>4096000</c:v>
                </c:pt>
                <c:pt idx="68">
                  <c:v>4096000</c:v>
                </c:pt>
                <c:pt idx="69">
                  <c:v>4096000</c:v>
                </c:pt>
                <c:pt idx="70">
                  <c:v>4096000</c:v>
                </c:pt>
                <c:pt idx="71">
                  <c:v>4096000</c:v>
                </c:pt>
                <c:pt idx="72">
                  <c:v>4096000</c:v>
                </c:pt>
                <c:pt idx="73">
                  <c:v>4096000</c:v>
                </c:pt>
                <c:pt idx="74">
                  <c:v>4096000</c:v>
                </c:pt>
                <c:pt idx="75">
                  <c:v>4096000</c:v>
                </c:pt>
                <c:pt idx="76">
                  <c:v>4096000</c:v>
                </c:pt>
                <c:pt idx="77">
                  <c:v>4096000</c:v>
                </c:pt>
                <c:pt idx="78">
                  <c:v>4096000</c:v>
                </c:pt>
                <c:pt idx="79">
                  <c:v>4096000</c:v>
                </c:pt>
                <c:pt idx="80">
                  <c:v>4096000</c:v>
                </c:pt>
                <c:pt idx="81">
                  <c:v>4096000</c:v>
                </c:pt>
                <c:pt idx="82">
                  <c:v>4096000</c:v>
                </c:pt>
                <c:pt idx="83">
                  <c:v>4096000</c:v>
                </c:pt>
                <c:pt idx="84">
                  <c:v>4096000</c:v>
                </c:pt>
                <c:pt idx="85">
                  <c:v>4096000</c:v>
                </c:pt>
                <c:pt idx="86">
                  <c:v>4096000</c:v>
                </c:pt>
                <c:pt idx="87">
                  <c:v>4096000</c:v>
                </c:pt>
                <c:pt idx="88">
                  <c:v>4096000</c:v>
                </c:pt>
                <c:pt idx="89">
                  <c:v>4096000</c:v>
                </c:pt>
                <c:pt idx="90">
                  <c:v>4096000</c:v>
                </c:pt>
                <c:pt idx="91">
                  <c:v>4096000</c:v>
                </c:pt>
                <c:pt idx="92">
                  <c:v>4096000</c:v>
                </c:pt>
                <c:pt idx="93">
                  <c:v>4096000</c:v>
                </c:pt>
                <c:pt idx="94">
                  <c:v>4096000</c:v>
                </c:pt>
                <c:pt idx="95">
                  <c:v>4096000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71B-4023-A317-04516CCA61CA}"/>
            </c:ext>
          </c:extLst>
        </c:ser>
        <c:ser>
          <c:idx val="9"/>
          <c:order val="9"/>
          <c:tx>
            <c:strRef>
              <c:f>'LakePowellData2012-19'!$K$1</c:f>
              <c:strCache>
                <c:ptCount val="1"/>
                <c:pt idx="0">
                  <c:v>Environmental_Storage_Max (ACF)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'LakePowellData2012-19'!$A$2:$A$97</c:f>
              <c:numCache>
                <c:formatCode>mmm\-yy</c:formatCode>
                <c:ptCount val="96"/>
                <c:pt idx="0">
                  <c:v>41183</c:v>
                </c:pt>
                <c:pt idx="1">
                  <c:v>41214</c:v>
                </c:pt>
                <c:pt idx="2">
                  <c:v>41244</c:v>
                </c:pt>
                <c:pt idx="3">
                  <c:v>41275</c:v>
                </c:pt>
                <c:pt idx="4">
                  <c:v>41306</c:v>
                </c:pt>
                <c:pt idx="5">
                  <c:v>41334</c:v>
                </c:pt>
                <c:pt idx="6">
                  <c:v>41365</c:v>
                </c:pt>
                <c:pt idx="7">
                  <c:v>41395</c:v>
                </c:pt>
                <c:pt idx="8">
                  <c:v>41426</c:v>
                </c:pt>
                <c:pt idx="9">
                  <c:v>41456</c:v>
                </c:pt>
                <c:pt idx="10">
                  <c:v>41487</c:v>
                </c:pt>
                <c:pt idx="11">
                  <c:v>41518</c:v>
                </c:pt>
                <c:pt idx="12">
                  <c:v>41548</c:v>
                </c:pt>
                <c:pt idx="13">
                  <c:v>41579</c:v>
                </c:pt>
                <c:pt idx="14">
                  <c:v>41609</c:v>
                </c:pt>
                <c:pt idx="15">
                  <c:v>41640</c:v>
                </c:pt>
                <c:pt idx="16">
                  <c:v>41671</c:v>
                </c:pt>
                <c:pt idx="17">
                  <c:v>41699</c:v>
                </c:pt>
                <c:pt idx="18">
                  <c:v>41730</c:v>
                </c:pt>
                <c:pt idx="19">
                  <c:v>41760</c:v>
                </c:pt>
                <c:pt idx="20">
                  <c:v>41791</c:v>
                </c:pt>
                <c:pt idx="21">
                  <c:v>41821</c:v>
                </c:pt>
                <c:pt idx="22">
                  <c:v>41852</c:v>
                </c:pt>
                <c:pt idx="23">
                  <c:v>41883</c:v>
                </c:pt>
                <c:pt idx="24">
                  <c:v>41913</c:v>
                </c:pt>
                <c:pt idx="25">
                  <c:v>41944</c:v>
                </c:pt>
                <c:pt idx="26">
                  <c:v>41974</c:v>
                </c:pt>
                <c:pt idx="27">
                  <c:v>42005</c:v>
                </c:pt>
                <c:pt idx="28">
                  <c:v>42036</c:v>
                </c:pt>
                <c:pt idx="29">
                  <c:v>42064</c:v>
                </c:pt>
                <c:pt idx="30">
                  <c:v>42095</c:v>
                </c:pt>
                <c:pt idx="31">
                  <c:v>42125</c:v>
                </c:pt>
                <c:pt idx="32">
                  <c:v>42156</c:v>
                </c:pt>
                <c:pt idx="33">
                  <c:v>42186</c:v>
                </c:pt>
                <c:pt idx="34">
                  <c:v>42217</c:v>
                </c:pt>
                <c:pt idx="35">
                  <c:v>42248</c:v>
                </c:pt>
                <c:pt idx="36">
                  <c:v>42278</c:v>
                </c:pt>
                <c:pt idx="37">
                  <c:v>42309</c:v>
                </c:pt>
                <c:pt idx="38">
                  <c:v>42339</c:v>
                </c:pt>
                <c:pt idx="39">
                  <c:v>42370</c:v>
                </c:pt>
                <c:pt idx="40">
                  <c:v>42401</c:v>
                </c:pt>
                <c:pt idx="41">
                  <c:v>42430</c:v>
                </c:pt>
                <c:pt idx="42">
                  <c:v>42461</c:v>
                </c:pt>
                <c:pt idx="43">
                  <c:v>42491</c:v>
                </c:pt>
                <c:pt idx="44">
                  <c:v>42522</c:v>
                </c:pt>
                <c:pt idx="45">
                  <c:v>42552</c:v>
                </c:pt>
                <c:pt idx="46">
                  <c:v>42583</c:v>
                </c:pt>
                <c:pt idx="47">
                  <c:v>42614</c:v>
                </c:pt>
                <c:pt idx="48">
                  <c:v>42644</c:v>
                </c:pt>
                <c:pt idx="49">
                  <c:v>42675</c:v>
                </c:pt>
                <c:pt idx="50">
                  <c:v>42705</c:v>
                </c:pt>
                <c:pt idx="51">
                  <c:v>42736</c:v>
                </c:pt>
                <c:pt idx="52">
                  <c:v>42767</c:v>
                </c:pt>
                <c:pt idx="53">
                  <c:v>42795</c:v>
                </c:pt>
                <c:pt idx="54">
                  <c:v>42826</c:v>
                </c:pt>
                <c:pt idx="55">
                  <c:v>42856</c:v>
                </c:pt>
                <c:pt idx="56">
                  <c:v>42887</c:v>
                </c:pt>
                <c:pt idx="57">
                  <c:v>42917</c:v>
                </c:pt>
                <c:pt idx="58">
                  <c:v>42948</c:v>
                </c:pt>
                <c:pt idx="59">
                  <c:v>42979</c:v>
                </c:pt>
                <c:pt idx="60">
                  <c:v>43009</c:v>
                </c:pt>
                <c:pt idx="61">
                  <c:v>43040</c:v>
                </c:pt>
                <c:pt idx="62">
                  <c:v>43070</c:v>
                </c:pt>
                <c:pt idx="63">
                  <c:v>43101</c:v>
                </c:pt>
                <c:pt idx="64">
                  <c:v>43132</c:v>
                </c:pt>
                <c:pt idx="65">
                  <c:v>43160</c:v>
                </c:pt>
                <c:pt idx="66">
                  <c:v>43191</c:v>
                </c:pt>
                <c:pt idx="67">
                  <c:v>43221</c:v>
                </c:pt>
                <c:pt idx="68">
                  <c:v>43252</c:v>
                </c:pt>
                <c:pt idx="69">
                  <c:v>43282</c:v>
                </c:pt>
                <c:pt idx="70">
                  <c:v>43313</c:v>
                </c:pt>
                <c:pt idx="71">
                  <c:v>43344</c:v>
                </c:pt>
                <c:pt idx="72">
                  <c:v>43374</c:v>
                </c:pt>
                <c:pt idx="73">
                  <c:v>43405</c:v>
                </c:pt>
                <c:pt idx="74">
                  <c:v>43435</c:v>
                </c:pt>
                <c:pt idx="75">
                  <c:v>43466</c:v>
                </c:pt>
                <c:pt idx="76">
                  <c:v>43497</c:v>
                </c:pt>
                <c:pt idx="77">
                  <c:v>43525</c:v>
                </c:pt>
                <c:pt idx="78">
                  <c:v>43556</c:v>
                </c:pt>
                <c:pt idx="79">
                  <c:v>43586</c:v>
                </c:pt>
                <c:pt idx="80">
                  <c:v>43617</c:v>
                </c:pt>
                <c:pt idx="81">
                  <c:v>43647</c:v>
                </c:pt>
                <c:pt idx="82">
                  <c:v>43678</c:v>
                </c:pt>
                <c:pt idx="83">
                  <c:v>43709</c:v>
                </c:pt>
                <c:pt idx="84">
                  <c:v>43739</c:v>
                </c:pt>
                <c:pt idx="85">
                  <c:v>43770</c:v>
                </c:pt>
                <c:pt idx="86">
                  <c:v>43800</c:v>
                </c:pt>
                <c:pt idx="87">
                  <c:v>43831</c:v>
                </c:pt>
                <c:pt idx="88">
                  <c:v>43862</c:v>
                </c:pt>
                <c:pt idx="89">
                  <c:v>43891</c:v>
                </c:pt>
                <c:pt idx="90">
                  <c:v>43922</c:v>
                </c:pt>
                <c:pt idx="91">
                  <c:v>43952</c:v>
                </c:pt>
                <c:pt idx="92">
                  <c:v>43983</c:v>
                </c:pt>
                <c:pt idx="93">
                  <c:v>44013</c:v>
                </c:pt>
                <c:pt idx="94">
                  <c:v>44044</c:v>
                </c:pt>
                <c:pt idx="95">
                  <c:v>44075</c:v>
                </c:pt>
              </c:numCache>
            </c:numRef>
          </c:xVal>
          <c:yVal>
            <c:numRef>
              <c:f>'LakePowellData2012-19'!$K$2:$K$97</c:f>
              <c:numCache>
                <c:formatCode>General</c:formatCode>
                <c:ptCount val="96"/>
                <c:pt idx="0">
                  <c:v>6270000</c:v>
                </c:pt>
                <c:pt idx="1">
                  <c:v>6270000</c:v>
                </c:pt>
                <c:pt idx="2">
                  <c:v>6270000</c:v>
                </c:pt>
                <c:pt idx="3">
                  <c:v>6270000</c:v>
                </c:pt>
                <c:pt idx="4">
                  <c:v>6270000</c:v>
                </c:pt>
                <c:pt idx="5">
                  <c:v>6270000</c:v>
                </c:pt>
                <c:pt idx="6">
                  <c:v>6270000</c:v>
                </c:pt>
                <c:pt idx="7">
                  <c:v>6270000</c:v>
                </c:pt>
                <c:pt idx="8">
                  <c:v>6270000</c:v>
                </c:pt>
                <c:pt idx="9">
                  <c:v>6270000</c:v>
                </c:pt>
                <c:pt idx="10">
                  <c:v>6270000</c:v>
                </c:pt>
                <c:pt idx="11">
                  <c:v>6270000</c:v>
                </c:pt>
                <c:pt idx="12">
                  <c:v>6270000</c:v>
                </c:pt>
                <c:pt idx="13">
                  <c:v>6270000</c:v>
                </c:pt>
                <c:pt idx="14">
                  <c:v>6270000</c:v>
                </c:pt>
                <c:pt idx="15">
                  <c:v>6270000</c:v>
                </c:pt>
                <c:pt idx="16">
                  <c:v>6270000</c:v>
                </c:pt>
                <c:pt idx="17">
                  <c:v>6270000</c:v>
                </c:pt>
                <c:pt idx="18">
                  <c:v>6270000</c:v>
                </c:pt>
                <c:pt idx="19">
                  <c:v>6270000</c:v>
                </c:pt>
                <c:pt idx="20">
                  <c:v>6270000</c:v>
                </c:pt>
                <c:pt idx="21">
                  <c:v>6270000</c:v>
                </c:pt>
                <c:pt idx="22">
                  <c:v>6270000</c:v>
                </c:pt>
                <c:pt idx="23">
                  <c:v>6270000</c:v>
                </c:pt>
                <c:pt idx="24">
                  <c:v>6270000</c:v>
                </c:pt>
                <c:pt idx="25">
                  <c:v>6270000</c:v>
                </c:pt>
                <c:pt idx="26">
                  <c:v>6270000</c:v>
                </c:pt>
                <c:pt idx="27">
                  <c:v>6270000</c:v>
                </c:pt>
                <c:pt idx="28">
                  <c:v>6270000</c:v>
                </c:pt>
                <c:pt idx="29">
                  <c:v>6270000</c:v>
                </c:pt>
                <c:pt idx="30">
                  <c:v>6270000</c:v>
                </c:pt>
                <c:pt idx="31">
                  <c:v>6270000</c:v>
                </c:pt>
                <c:pt idx="32">
                  <c:v>6270000</c:v>
                </c:pt>
                <c:pt idx="33">
                  <c:v>6270000</c:v>
                </c:pt>
                <c:pt idx="34">
                  <c:v>6270000</c:v>
                </c:pt>
                <c:pt idx="35">
                  <c:v>6270000</c:v>
                </c:pt>
                <c:pt idx="36">
                  <c:v>6270000</c:v>
                </c:pt>
                <c:pt idx="37">
                  <c:v>6270000</c:v>
                </c:pt>
                <c:pt idx="38">
                  <c:v>6270000</c:v>
                </c:pt>
                <c:pt idx="39">
                  <c:v>6270000</c:v>
                </c:pt>
                <c:pt idx="40">
                  <c:v>6270000</c:v>
                </c:pt>
                <c:pt idx="41">
                  <c:v>6270000</c:v>
                </c:pt>
                <c:pt idx="42">
                  <c:v>6270000</c:v>
                </c:pt>
                <c:pt idx="43">
                  <c:v>6270000</c:v>
                </c:pt>
                <c:pt idx="44">
                  <c:v>6270000</c:v>
                </c:pt>
                <c:pt idx="45">
                  <c:v>6270000</c:v>
                </c:pt>
                <c:pt idx="46">
                  <c:v>6270000</c:v>
                </c:pt>
                <c:pt idx="47">
                  <c:v>6270000</c:v>
                </c:pt>
                <c:pt idx="48">
                  <c:v>6270000</c:v>
                </c:pt>
                <c:pt idx="49">
                  <c:v>6270000</c:v>
                </c:pt>
                <c:pt idx="50">
                  <c:v>6270000</c:v>
                </c:pt>
                <c:pt idx="51">
                  <c:v>6270000</c:v>
                </c:pt>
                <c:pt idx="52">
                  <c:v>6270000</c:v>
                </c:pt>
                <c:pt idx="53">
                  <c:v>6270000</c:v>
                </c:pt>
                <c:pt idx="54">
                  <c:v>6270000</c:v>
                </c:pt>
                <c:pt idx="55">
                  <c:v>6270000</c:v>
                </c:pt>
                <c:pt idx="56">
                  <c:v>6270000</c:v>
                </c:pt>
                <c:pt idx="57">
                  <c:v>6270000</c:v>
                </c:pt>
                <c:pt idx="58">
                  <c:v>6270000</c:v>
                </c:pt>
                <c:pt idx="59">
                  <c:v>6270000</c:v>
                </c:pt>
                <c:pt idx="60">
                  <c:v>6270000</c:v>
                </c:pt>
                <c:pt idx="61">
                  <c:v>6270000</c:v>
                </c:pt>
                <c:pt idx="62">
                  <c:v>6270000</c:v>
                </c:pt>
                <c:pt idx="63">
                  <c:v>6270000</c:v>
                </c:pt>
                <c:pt idx="64">
                  <c:v>6270000</c:v>
                </c:pt>
                <c:pt idx="65">
                  <c:v>6270000</c:v>
                </c:pt>
                <c:pt idx="66">
                  <c:v>6270000</c:v>
                </c:pt>
                <c:pt idx="67">
                  <c:v>6270000</c:v>
                </c:pt>
                <c:pt idx="68">
                  <c:v>6270000</c:v>
                </c:pt>
                <c:pt idx="69">
                  <c:v>6270000</c:v>
                </c:pt>
                <c:pt idx="70">
                  <c:v>6270000</c:v>
                </c:pt>
                <c:pt idx="71">
                  <c:v>6270000</c:v>
                </c:pt>
                <c:pt idx="72">
                  <c:v>6270000</c:v>
                </c:pt>
                <c:pt idx="73">
                  <c:v>6270000</c:v>
                </c:pt>
                <c:pt idx="74">
                  <c:v>6270000</c:v>
                </c:pt>
                <c:pt idx="75">
                  <c:v>6270000</c:v>
                </c:pt>
                <c:pt idx="76">
                  <c:v>6270000</c:v>
                </c:pt>
                <c:pt idx="77">
                  <c:v>6270000</c:v>
                </c:pt>
                <c:pt idx="78">
                  <c:v>6270000</c:v>
                </c:pt>
                <c:pt idx="79">
                  <c:v>6270000</c:v>
                </c:pt>
                <c:pt idx="80">
                  <c:v>6270000</c:v>
                </c:pt>
                <c:pt idx="81">
                  <c:v>6270000</c:v>
                </c:pt>
                <c:pt idx="82">
                  <c:v>6270000</c:v>
                </c:pt>
                <c:pt idx="83">
                  <c:v>6270000</c:v>
                </c:pt>
                <c:pt idx="84">
                  <c:v>6270000</c:v>
                </c:pt>
                <c:pt idx="85">
                  <c:v>6270000</c:v>
                </c:pt>
                <c:pt idx="86">
                  <c:v>6270000</c:v>
                </c:pt>
                <c:pt idx="87">
                  <c:v>6270000</c:v>
                </c:pt>
                <c:pt idx="88">
                  <c:v>6270000</c:v>
                </c:pt>
                <c:pt idx="89">
                  <c:v>6270000</c:v>
                </c:pt>
                <c:pt idx="90">
                  <c:v>6270000</c:v>
                </c:pt>
                <c:pt idx="91">
                  <c:v>6270000</c:v>
                </c:pt>
                <c:pt idx="92">
                  <c:v>6270000</c:v>
                </c:pt>
                <c:pt idx="93">
                  <c:v>6270000</c:v>
                </c:pt>
                <c:pt idx="94">
                  <c:v>6270000</c:v>
                </c:pt>
                <c:pt idx="95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71B-4023-A317-04516CCA6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92192"/>
        <c:axId val="200046654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'LakePowellData2012-19'!$E$1</c15:sqref>
                        </c15:formulaRef>
                      </c:ext>
                    </c:extLst>
                    <c:strCache>
                      <c:ptCount val="1"/>
                      <c:pt idx="0">
                        <c:v>Total_Release(CFS)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'LakePowellData2012-19'!$A$2:$A$97</c15:sqref>
                        </c15:formulaRef>
                      </c:ext>
                    </c:extLst>
                    <c:numCache>
                      <c:formatCode>mmm\-yy</c:formatCode>
                      <c:ptCount val="96"/>
                      <c:pt idx="0">
                        <c:v>41183</c:v>
                      </c:pt>
                      <c:pt idx="1">
                        <c:v>41214</c:v>
                      </c:pt>
                      <c:pt idx="2">
                        <c:v>41244</c:v>
                      </c:pt>
                      <c:pt idx="3">
                        <c:v>41275</c:v>
                      </c:pt>
                      <c:pt idx="4">
                        <c:v>41306</c:v>
                      </c:pt>
                      <c:pt idx="5">
                        <c:v>41334</c:v>
                      </c:pt>
                      <c:pt idx="6">
                        <c:v>41365</c:v>
                      </c:pt>
                      <c:pt idx="7">
                        <c:v>41395</c:v>
                      </c:pt>
                      <c:pt idx="8">
                        <c:v>41426</c:v>
                      </c:pt>
                      <c:pt idx="9">
                        <c:v>41456</c:v>
                      </c:pt>
                      <c:pt idx="10">
                        <c:v>41487</c:v>
                      </c:pt>
                      <c:pt idx="11">
                        <c:v>41518</c:v>
                      </c:pt>
                      <c:pt idx="12">
                        <c:v>41548</c:v>
                      </c:pt>
                      <c:pt idx="13">
                        <c:v>41579</c:v>
                      </c:pt>
                      <c:pt idx="14">
                        <c:v>41609</c:v>
                      </c:pt>
                      <c:pt idx="15">
                        <c:v>41640</c:v>
                      </c:pt>
                      <c:pt idx="16">
                        <c:v>41671</c:v>
                      </c:pt>
                      <c:pt idx="17">
                        <c:v>41699</c:v>
                      </c:pt>
                      <c:pt idx="18">
                        <c:v>41730</c:v>
                      </c:pt>
                      <c:pt idx="19">
                        <c:v>41760</c:v>
                      </c:pt>
                      <c:pt idx="20">
                        <c:v>41791</c:v>
                      </c:pt>
                      <c:pt idx="21">
                        <c:v>41821</c:v>
                      </c:pt>
                      <c:pt idx="22">
                        <c:v>41852</c:v>
                      </c:pt>
                      <c:pt idx="23">
                        <c:v>41883</c:v>
                      </c:pt>
                      <c:pt idx="24">
                        <c:v>41913</c:v>
                      </c:pt>
                      <c:pt idx="25">
                        <c:v>41944</c:v>
                      </c:pt>
                      <c:pt idx="26">
                        <c:v>41974</c:v>
                      </c:pt>
                      <c:pt idx="27">
                        <c:v>42005</c:v>
                      </c:pt>
                      <c:pt idx="28">
                        <c:v>42036</c:v>
                      </c:pt>
                      <c:pt idx="29">
                        <c:v>42064</c:v>
                      </c:pt>
                      <c:pt idx="30">
                        <c:v>42095</c:v>
                      </c:pt>
                      <c:pt idx="31">
                        <c:v>42125</c:v>
                      </c:pt>
                      <c:pt idx="32">
                        <c:v>42156</c:v>
                      </c:pt>
                      <c:pt idx="33">
                        <c:v>42186</c:v>
                      </c:pt>
                      <c:pt idx="34">
                        <c:v>42217</c:v>
                      </c:pt>
                      <c:pt idx="35">
                        <c:v>42248</c:v>
                      </c:pt>
                      <c:pt idx="36">
                        <c:v>42278</c:v>
                      </c:pt>
                      <c:pt idx="37">
                        <c:v>42309</c:v>
                      </c:pt>
                      <c:pt idx="38">
                        <c:v>42339</c:v>
                      </c:pt>
                      <c:pt idx="39">
                        <c:v>42370</c:v>
                      </c:pt>
                      <c:pt idx="40">
                        <c:v>42401</c:v>
                      </c:pt>
                      <c:pt idx="41">
                        <c:v>42430</c:v>
                      </c:pt>
                      <c:pt idx="42">
                        <c:v>42461</c:v>
                      </c:pt>
                      <c:pt idx="43">
                        <c:v>42491</c:v>
                      </c:pt>
                      <c:pt idx="44">
                        <c:v>42522</c:v>
                      </c:pt>
                      <c:pt idx="45">
                        <c:v>42552</c:v>
                      </c:pt>
                      <c:pt idx="46">
                        <c:v>42583</c:v>
                      </c:pt>
                      <c:pt idx="47">
                        <c:v>42614</c:v>
                      </c:pt>
                      <c:pt idx="48">
                        <c:v>42644</c:v>
                      </c:pt>
                      <c:pt idx="49">
                        <c:v>42675</c:v>
                      </c:pt>
                      <c:pt idx="50">
                        <c:v>42705</c:v>
                      </c:pt>
                      <c:pt idx="51">
                        <c:v>42736</c:v>
                      </c:pt>
                      <c:pt idx="52">
                        <c:v>42767</c:v>
                      </c:pt>
                      <c:pt idx="53">
                        <c:v>42795</c:v>
                      </c:pt>
                      <c:pt idx="54">
                        <c:v>42826</c:v>
                      </c:pt>
                      <c:pt idx="55">
                        <c:v>42856</c:v>
                      </c:pt>
                      <c:pt idx="56">
                        <c:v>42887</c:v>
                      </c:pt>
                      <c:pt idx="57">
                        <c:v>42917</c:v>
                      </c:pt>
                      <c:pt idx="58">
                        <c:v>42948</c:v>
                      </c:pt>
                      <c:pt idx="59">
                        <c:v>42979</c:v>
                      </c:pt>
                      <c:pt idx="60">
                        <c:v>43009</c:v>
                      </c:pt>
                      <c:pt idx="61">
                        <c:v>43040</c:v>
                      </c:pt>
                      <c:pt idx="62">
                        <c:v>43070</c:v>
                      </c:pt>
                      <c:pt idx="63">
                        <c:v>43101</c:v>
                      </c:pt>
                      <c:pt idx="64">
                        <c:v>43132</c:v>
                      </c:pt>
                      <c:pt idx="65">
                        <c:v>43160</c:v>
                      </c:pt>
                      <c:pt idx="66">
                        <c:v>43191</c:v>
                      </c:pt>
                      <c:pt idx="67">
                        <c:v>43221</c:v>
                      </c:pt>
                      <c:pt idx="68">
                        <c:v>43252</c:v>
                      </c:pt>
                      <c:pt idx="69">
                        <c:v>43282</c:v>
                      </c:pt>
                      <c:pt idx="70">
                        <c:v>43313</c:v>
                      </c:pt>
                      <c:pt idx="71">
                        <c:v>43344</c:v>
                      </c:pt>
                      <c:pt idx="72">
                        <c:v>43374</c:v>
                      </c:pt>
                      <c:pt idx="73">
                        <c:v>43405</c:v>
                      </c:pt>
                      <c:pt idx="74">
                        <c:v>43435</c:v>
                      </c:pt>
                      <c:pt idx="75">
                        <c:v>43466</c:v>
                      </c:pt>
                      <c:pt idx="76">
                        <c:v>43497</c:v>
                      </c:pt>
                      <c:pt idx="77">
                        <c:v>43525</c:v>
                      </c:pt>
                      <c:pt idx="78">
                        <c:v>43556</c:v>
                      </c:pt>
                      <c:pt idx="79">
                        <c:v>43586</c:v>
                      </c:pt>
                      <c:pt idx="80">
                        <c:v>43617</c:v>
                      </c:pt>
                      <c:pt idx="81">
                        <c:v>43647</c:v>
                      </c:pt>
                      <c:pt idx="82">
                        <c:v>43678</c:v>
                      </c:pt>
                      <c:pt idx="83">
                        <c:v>43709</c:v>
                      </c:pt>
                      <c:pt idx="84">
                        <c:v>43739</c:v>
                      </c:pt>
                      <c:pt idx="85">
                        <c:v>43770</c:v>
                      </c:pt>
                      <c:pt idx="86">
                        <c:v>43800</c:v>
                      </c:pt>
                      <c:pt idx="87">
                        <c:v>43831</c:v>
                      </c:pt>
                      <c:pt idx="88">
                        <c:v>43862</c:v>
                      </c:pt>
                      <c:pt idx="89">
                        <c:v>43891</c:v>
                      </c:pt>
                      <c:pt idx="90">
                        <c:v>43922</c:v>
                      </c:pt>
                      <c:pt idx="91">
                        <c:v>43952</c:v>
                      </c:pt>
                      <c:pt idx="92">
                        <c:v>43983</c:v>
                      </c:pt>
                      <c:pt idx="93">
                        <c:v>44013</c:v>
                      </c:pt>
                      <c:pt idx="94">
                        <c:v>44044</c:v>
                      </c:pt>
                      <c:pt idx="95">
                        <c:v>44075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'LakePowellData2012-19'!$E$2:$E$97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96"/>
                      <c:pt idx="0">
                        <c:v>8100.1533999999992</c:v>
                      </c:pt>
                      <c:pt idx="1">
                        <c:v>12267.688516666669</c:v>
                      </c:pt>
                      <c:pt idx="2">
                        <c:v>13026.12338064516</c:v>
                      </c:pt>
                      <c:pt idx="3">
                        <c:v>13024.381819354841</c:v>
                      </c:pt>
                      <c:pt idx="4">
                        <c:v>10799.991462857144</c:v>
                      </c:pt>
                      <c:pt idx="5">
                        <c:v>9777.5743935483843</c:v>
                      </c:pt>
                      <c:pt idx="6">
                        <c:v>9258.2975966666691</c:v>
                      </c:pt>
                      <c:pt idx="7">
                        <c:v>9782.8840922580657</c:v>
                      </c:pt>
                      <c:pt idx="8">
                        <c:v>13442.063120000004</c:v>
                      </c:pt>
                      <c:pt idx="9">
                        <c:v>13783.294867741934</c:v>
                      </c:pt>
                      <c:pt idx="10">
                        <c:v>13026.43784516129</c:v>
                      </c:pt>
                      <c:pt idx="11">
                        <c:v>10091.593025</c:v>
                      </c:pt>
                      <c:pt idx="12">
                        <c:v>7824.1871506451607</c:v>
                      </c:pt>
                      <c:pt idx="13">
                        <c:v>11698.844274000001</c:v>
                      </c:pt>
                      <c:pt idx="14">
                        <c:v>9768.7381109677408</c:v>
                      </c:pt>
                      <c:pt idx="15">
                        <c:v>13015.986296774194</c:v>
                      </c:pt>
                      <c:pt idx="16">
                        <c:v>10794.040828571427</c:v>
                      </c:pt>
                      <c:pt idx="17">
                        <c:v>8188.8738977419353</c:v>
                      </c:pt>
                      <c:pt idx="18">
                        <c:v>8431.1007636666673</c:v>
                      </c:pt>
                      <c:pt idx="19">
                        <c:v>8022.1564109677402</c:v>
                      </c:pt>
                      <c:pt idx="20">
                        <c:v>10053.969353333332</c:v>
                      </c:pt>
                      <c:pt idx="21">
                        <c:v>13011.232322580645</c:v>
                      </c:pt>
                      <c:pt idx="22">
                        <c:v>13027.809409677422</c:v>
                      </c:pt>
                      <c:pt idx="23">
                        <c:v>10153.825038666666</c:v>
                      </c:pt>
                      <c:pt idx="24">
                        <c:v>9724.5506870967747</c:v>
                      </c:pt>
                      <c:pt idx="25">
                        <c:v>13054.055417333333</c:v>
                      </c:pt>
                      <c:pt idx="26">
                        <c:v>14057.703900000004</c:v>
                      </c:pt>
                      <c:pt idx="27">
                        <c:v>14020.436135483871</c:v>
                      </c:pt>
                      <c:pt idx="28">
                        <c:v>10608.979009999997</c:v>
                      </c:pt>
                      <c:pt idx="29">
                        <c:v>10559.050691935485</c:v>
                      </c:pt>
                      <c:pt idx="30">
                        <c:v>10088.525061999997</c:v>
                      </c:pt>
                      <c:pt idx="31">
                        <c:v>11363.310937741937</c:v>
                      </c:pt>
                      <c:pt idx="32">
                        <c:v>13444.445396666666</c:v>
                      </c:pt>
                      <c:pt idx="33">
                        <c:v>17047.674070967743</c:v>
                      </c:pt>
                      <c:pt idx="34">
                        <c:v>12999.827225806446</c:v>
                      </c:pt>
                      <c:pt idx="35">
                        <c:v>12000.878139999999</c:v>
                      </c:pt>
                      <c:pt idx="36">
                        <c:v>9761.9960174193566</c:v>
                      </c:pt>
                      <c:pt idx="37">
                        <c:v>9695.3075410000001</c:v>
                      </c:pt>
                      <c:pt idx="38">
                        <c:v>13942.935483870968</c:v>
                      </c:pt>
                      <c:pt idx="39">
                        <c:v>13943.575267741935</c:v>
                      </c:pt>
                      <c:pt idx="40">
                        <c:v>12172.45862068966</c:v>
                      </c:pt>
                      <c:pt idx="41">
                        <c:v>11285.180884516125</c:v>
                      </c:pt>
                      <c:pt idx="42">
                        <c:v>11179.418670000001</c:v>
                      </c:pt>
                      <c:pt idx="43">
                        <c:v>11388.377361935485</c:v>
                      </c:pt>
                      <c:pt idx="44">
                        <c:v>13443.213970000001</c:v>
                      </c:pt>
                      <c:pt idx="45">
                        <c:v>15454.066093548387</c:v>
                      </c:pt>
                      <c:pt idx="46">
                        <c:v>14630.128680645163</c:v>
                      </c:pt>
                      <c:pt idx="47">
                        <c:v>11745.262233333333</c:v>
                      </c:pt>
                      <c:pt idx="48">
                        <c:v>9766.6162832258051</c:v>
                      </c:pt>
                      <c:pt idx="49">
                        <c:v>12611.135654000002</c:v>
                      </c:pt>
                      <c:pt idx="50">
                        <c:v>14610.039741935483</c:v>
                      </c:pt>
                      <c:pt idx="51">
                        <c:v>14316.641706451614</c:v>
                      </c:pt>
                      <c:pt idx="52">
                        <c:v>12796.611414285717</c:v>
                      </c:pt>
                      <c:pt idx="53">
                        <c:v>11748.965828064516</c:v>
                      </c:pt>
                      <c:pt idx="54">
                        <c:v>10462.211742666668</c:v>
                      </c:pt>
                      <c:pt idx="55">
                        <c:v>10610.342130645162</c:v>
                      </c:pt>
                      <c:pt idx="56">
                        <c:v>12587.903016666669</c:v>
                      </c:pt>
                      <c:pt idx="57">
                        <c:v>13826.212316129029</c:v>
                      </c:pt>
                      <c:pt idx="58">
                        <c:v>14638.98595483871</c:v>
                      </c:pt>
                      <c:pt idx="59">
                        <c:v>11143.278133666667</c:v>
                      </c:pt>
                      <c:pt idx="60">
                        <c:v>10411.220178709678</c:v>
                      </c:pt>
                      <c:pt idx="61">
                        <c:v>10588.658510333331</c:v>
                      </c:pt>
                      <c:pt idx="62">
                        <c:v>12027.607625806451</c:v>
                      </c:pt>
                      <c:pt idx="63">
                        <c:v>13991.901319354836</c:v>
                      </c:pt>
                      <c:pt idx="64">
                        <c:v>13140.178907142859</c:v>
                      </c:pt>
                      <c:pt idx="65">
                        <c:v>13010.505583870967</c:v>
                      </c:pt>
                      <c:pt idx="66">
                        <c:v>11845.117207666666</c:v>
                      </c:pt>
                      <c:pt idx="67">
                        <c:v>11460.547278709677</c:v>
                      </c:pt>
                      <c:pt idx="68">
                        <c:v>12771.537500999995</c:v>
                      </c:pt>
                      <c:pt idx="69">
                        <c:v>13989.16688064516</c:v>
                      </c:pt>
                      <c:pt idx="70">
                        <c:v>14636.893713548387</c:v>
                      </c:pt>
                      <c:pt idx="71">
                        <c:v>11266.836100666667</c:v>
                      </c:pt>
                      <c:pt idx="72">
                        <c:v>10169.65927129032</c:v>
                      </c:pt>
                      <c:pt idx="73">
                        <c:v>11129.846460333334</c:v>
                      </c:pt>
                      <c:pt idx="74">
                        <c:v>12036.032190322579</c:v>
                      </c:pt>
                      <c:pt idx="75">
                        <c:v>13070.33770967742</c:v>
                      </c:pt>
                      <c:pt idx="76">
                        <c:v>13150.94654285714</c:v>
                      </c:pt>
                      <c:pt idx="77">
                        <c:v>12868.85804193548</c:v>
                      </c:pt>
                      <c:pt idx="78">
                        <c:v>12099.942753333333</c:v>
                      </c:pt>
                      <c:pt idx="79">
                        <c:v>11705.998303225804</c:v>
                      </c:pt>
                      <c:pt idx="80">
                        <c:v>12855.173935666668</c:v>
                      </c:pt>
                      <c:pt idx="81">
                        <c:v>13940.773858064515</c:v>
                      </c:pt>
                      <c:pt idx="82">
                        <c:v>14636.598574193549</c:v>
                      </c:pt>
                      <c:pt idx="83">
                        <c:v>11538.397978999999</c:v>
                      </c:pt>
                      <c:pt idx="84">
                        <c:v>10166.924502580643</c:v>
                      </c:pt>
                      <c:pt idx="85">
                        <c:v>10521.210266666665</c:v>
                      </c:pt>
                      <c:pt idx="86">
                        <c:v>12199.99343548387</c:v>
                      </c:pt>
                      <c:pt idx="87">
                        <c:v>12358.018387096774</c:v>
                      </c:pt>
                      <c:pt idx="88">
                        <c:v>11739.629085172413</c:v>
                      </c:pt>
                      <c:pt idx="89">
                        <c:v>11382.464219677422</c:v>
                      </c:pt>
                      <c:pt idx="90">
                        <c:v>10589.314011</c:v>
                      </c:pt>
                      <c:pt idx="91">
                        <c:v>10224.26585</c:v>
                      </c:pt>
                      <c:pt idx="92">
                        <c:v>10921.700004333334</c:v>
                      </c:pt>
                      <c:pt idx="93">
                        <c:v>12196.448250322581</c:v>
                      </c:pt>
                      <c:pt idx="94">
                        <c:v>13549.264364516128</c:v>
                      </c:pt>
                      <c:pt idx="95">
                        <c:v>10117.460979666666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71B-4023-A317-04516CCA61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'LakePowellData2012-19'!$F$1</c15:sqref>
                        </c15:formulaRef>
                      </c:ext>
                    </c:extLst>
                    <c:strCache>
                      <c:ptCount val="1"/>
                      <c:pt idx="0">
                        <c:v>Reservoir_Elev_End_of_Month_Ft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'LakePowellData2012-19'!$A$2:$A$97</c15:sqref>
                        </c15:formulaRef>
                      </c:ext>
                    </c:extLst>
                    <c:numCache>
                      <c:formatCode>mmm\-yy</c:formatCode>
                      <c:ptCount val="96"/>
                      <c:pt idx="0">
                        <c:v>41183</c:v>
                      </c:pt>
                      <c:pt idx="1">
                        <c:v>41214</c:v>
                      </c:pt>
                      <c:pt idx="2">
                        <c:v>41244</c:v>
                      </c:pt>
                      <c:pt idx="3">
                        <c:v>41275</c:v>
                      </c:pt>
                      <c:pt idx="4">
                        <c:v>41306</c:v>
                      </c:pt>
                      <c:pt idx="5">
                        <c:v>41334</c:v>
                      </c:pt>
                      <c:pt idx="6">
                        <c:v>41365</c:v>
                      </c:pt>
                      <c:pt idx="7">
                        <c:v>41395</c:v>
                      </c:pt>
                      <c:pt idx="8">
                        <c:v>41426</c:v>
                      </c:pt>
                      <c:pt idx="9">
                        <c:v>41456</c:v>
                      </c:pt>
                      <c:pt idx="10">
                        <c:v>41487</c:v>
                      </c:pt>
                      <c:pt idx="11">
                        <c:v>41518</c:v>
                      </c:pt>
                      <c:pt idx="12">
                        <c:v>41548</c:v>
                      </c:pt>
                      <c:pt idx="13">
                        <c:v>41579</c:v>
                      </c:pt>
                      <c:pt idx="14">
                        <c:v>41609</c:v>
                      </c:pt>
                      <c:pt idx="15">
                        <c:v>41640</c:v>
                      </c:pt>
                      <c:pt idx="16">
                        <c:v>41671</c:v>
                      </c:pt>
                      <c:pt idx="17">
                        <c:v>41699</c:v>
                      </c:pt>
                      <c:pt idx="18">
                        <c:v>41730</c:v>
                      </c:pt>
                      <c:pt idx="19">
                        <c:v>41760</c:v>
                      </c:pt>
                      <c:pt idx="20">
                        <c:v>41791</c:v>
                      </c:pt>
                      <c:pt idx="21">
                        <c:v>41821</c:v>
                      </c:pt>
                      <c:pt idx="22">
                        <c:v>41852</c:v>
                      </c:pt>
                      <c:pt idx="23">
                        <c:v>41883</c:v>
                      </c:pt>
                      <c:pt idx="24">
                        <c:v>41913</c:v>
                      </c:pt>
                      <c:pt idx="25">
                        <c:v>41944</c:v>
                      </c:pt>
                      <c:pt idx="26">
                        <c:v>41974</c:v>
                      </c:pt>
                      <c:pt idx="27">
                        <c:v>42005</c:v>
                      </c:pt>
                      <c:pt idx="28">
                        <c:v>42036</c:v>
                      </c:pt>
                      <c:pt idx="29">
                        <c:v>42064</c:v>
                      </c:pt>
                      <c:pt idx="30">
                        <c:v>42095</c:v>
                      </c:pt>
                      <c:pt idx="31">
                        <c:v>42125</c:v>
                      </c:pt>
                      <c:pt idx="32">
                        <c:v>42156</c:v>
                      </c:pt>
                      <c:pt idx="33">
                        <c:v>42186</c:v>
                      </c:pt>
                      <c:pt idx="34">
                        <c:v>42217</c:v>
                      </c:pt>
                      <c:pt idx="35">
                        <c:v>42248</c:v>
                      </c:pt>
                      <c:pt idx="36">
                        <c:v>42278</c:v>
                      </c:pt>
                      <c:pt idx="37">
                        <c:v>42309</c:v>
                      </c:pt>
                      <c:pt idx="38">
                        <c:v>42339</c:v>
                      </c:pt>
                      <c:pt idx="39">
                        <c:v>42370</c:v>
                      </c:pt>
                      <c:pt idx="40">
                        <c:v>42401</c:v>
                      </c:pt>
                      <c:pt idx="41">
                        <c:v>42430</c:v>
                      </c:pt>
                      <c:pt idx="42">
                        <c:v>42461</c:v>
                      </c:pt>
                      <c:pt idx="43">
                        <c:v>42491</c:v>
                      </c:pt>
                      <c:pt idx="44">
                        <c:v>42522</c:v>
                      </c:pt>
                      <c:pt idx="45">
                        <c:v>42552</c:v>
                      </c:pt>
                      <c:pt idx="46">
                        <c:v>42583</c:v>
                      </c:pt>
                      <c:pt idx="47">
                        <c:v>42614</c:v>
                      </c:pt>
                      <c:pt idx="48">
                        <c:v>42644</c:v>
                      </c:pt>
                      <c:pt idx="49">
                        <c:v>42675</c:v>
                      </c:pt>
                      <c:pt idx="50">
                        <c:v>42705</c:v>
                      </c:pt>
                      <c:pt idx="51">
                        <c:v>42736</c:v>
                      </c:pt>
                      <c:pt idx="52">
                        <c:v>42767</c:v>
                      </c:pt>
                      <c:pt idx="53">
                        <c:v>42795</c:v>
                      </c:pt>
                      <c:pt idx="54">
                        <c:v>42826</c:v>
                      </c:pt>
                      <c:pt idx="55">
                        <c:v>42856</c:v>
                      </c:pt>
                      <c:pt idx="56">
                        <c:v>42887</c:v>
                      </c:pt>
                      <c:pt idx="57">
                        <c:v>42917</c:v>
                      </c:pt>
                      <c:pt idx="58">
                        <c:v>42948</c:v>
                      </c:pt>
                      <c:pt idx="59">
                        <c:v>42979</c:v>
                      </c:pt>
                      <c:pt idx="60">
                        <c:v>43009</c:v>
                      </c:pt>
                      <c:pt idx="61">
                        <c:v>43040</c:v>
                      </c:pt>
                      <c:pt idx="62">
                        <c:v>43070</c:v>
                      </c:pt>
                      <c:pt idx="63">
                        <c:v>43101</c:v>
                      </c:pt>
                      <c:pt idx="64">
                        <c:v>43132</c:v>
                      </c:pt>
                      <c:pt idx="65">
                        <c:v>43160</c:v>
                      </c:pt>
                      <c:pt idx="66">
                        <c:v>43191</c:v>
                      </c:pt>
                      <c:pt idx="67">
                        <c:v>43221</c:v>
                      </c:pt>
                      <c:pt idx="68">
                        <c:v>43252</c:v>
                      </c:pt>
                      <c:pt idx="69">
                        <c:v>43282</c:v>
                      </c:pt>
                      <c:pt idx="70">
                        <c:v>43313</c:v>
                      </c:pt>
                      <c:pt idx="71">
                        <c:v>43344</c:v>
                      </c:pt>
                      <c:pt idx="72">
                        <c:v>43374</c:v>
                      </c:pt>
                      <c:pt idx="73">
                        <c:v>43405</c:v>
                      </c:pt>
                      <c:pt idx="74">
                        <c:v>43435</c:v>
                      </c:pt>
                      <c:pt idx="75">
                        <c:v>43466</c:v>
                      </c:pt>
                      <c:pt idx="76">
                        <c:v>43497</c:v>
                      </c:pt>
                      <c:pt idx="77">
                        <c:v>43525</c:v>
                      </c:pt>
                      <c:pt idx="78">
                        <c:v>43556</c:v>
                      </c:pt>
                      <c:pt idx="79">
                        <c:v>43586</c:v>
                      </c:pt>
                      <c:pt idx="80">
                        <c:v>43617</c:v>
                      </c:pt>
                      <c:pt idx="81">
                        <c:v>43647</c:v>
                      </c:pt>
                      <c:pt idx="82">
                        <c:v>43678</c:v>
                      </c:pt>
                      <c:pt idx="83">
                        <c:v>43709</c:v>
                      </c:pt>
                      <c:pt idx="84">
                        <c:v>43739</c:v>
                      </c:pt>
                      <c:pt idx="85">
                        <c:v>43770</c:v>
                      </c:pt>
                      <c:pt idx="86">
                        <c:v>43800</c:v>
                      </c:pt>
                      <c:pt idx="87">
                        <c:v>43831</c:v>
                      </c:pt>
                      <c:pt idx="88">
                        <c:v>43862</c:v>
                      </c:pt>
                      <c:pt idx="89">
                        <c:v>43891</c:v>
                      </c:pt>
                      <c:pt idx="90">
                        <c:v>43922</c:v>
                      </c:pt>
                      <c:pt idx="91">
                        <c:v>43952</c:v>
                      </c:pt>
                      <c:pt idx="92">
                        <c:v>43983</c:v>
                      </c:pt>
                      <c:pt idx="93">
                        <c:v>44013</c:v>
                      </c:pt>
                      <c:pt idx="94">
                        <c:v>44044</c:v>
                      </c:pt>
                      <c:pt idx="95">
                        <c:v>44075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'LakePowellData2012-19'!$F$2:$F$97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3619.46</c:v>
                      </c:pt>
                      <c:pt idx="1">
                        <c:v>3615.1</c:v>
                      </c:pt>
                      <c:pt idx="2">
                        <c:v>3609.82</c:v>
                      </c:pt>
                      <c:pt idx="3">
                        <c:v>3604.42</c:v>
                      </c:pt>
                      <c:pt idx="4">
                        <c:v>3601.47</c:v>
                      </c:pt>
                      <c:pt idx="5">
                        <c:v>3598.96</c:v>
                      </c:pt>
                      <c:pt idx="6">
                        <c:v>3596.53</c:v>
                      </c:pt>
                      <c:pt idx="7">
                        <c:v>3599.44</c:v>
                      </c:pt>
                      <c:pt idx="8">
                        <c:v>3600.07</c:v>
                      </c:pt>
                      <c:pt idx="9">
                        <c:v>3594.17</c:v>
                      </c:pt>
                      <c:pt idx="10">
                        <c:v>3589.64</c:v>
                      </c:pt>
                      <c:pt idx="11">
                        <c:v>3591.25</c:v>
                      </c:pt>
                      <c:pt idx="12">
                        <c:v>3590.88</c:v>
                      </c:pt>
                      <c:pt idx="13">
                        <c:v>3587.9</c:v>
                      </c:pt>
                      <c:pt idx="14">
                        <c:v>3584.43</c:v>
                      </c:pt>
                      <c:pt idx="15">
                        <c:v>3578.69</c:v>
                      </c:pt>
                      <c:pt idx="16">
                        <c:v>3575.55</c:v>
                      </c:pt>
                      <c:pt idx="17">
                        <c:v>3574.76</c:v>
                      </c:pt>
                      <c:pt idx="18">
                        <c:v>3577.56</c:v>
                      </c:pt>
                      <c:pt idx="19">
                        <c:v>3589.38</c:v>
                      </c:pt>
                      <c:pt idx="20">
                        <c:v>3609.19</c:v>
                      </c:pt>
                      <c:pt idx="21">
                        <c:v>3608.05</c:v>
                      </c:pt>
                      <c:pt idx="22">
                        <c:v>3605.82</c:v>
                      </c:pt>
                      <c:pt idx="23">
                        <c:v>3605.53</c:v>
                      </c:pt>
                      <c:pt idx="24">
                        <c:v>3605.57</c:v>
                      </c:pt>
                      <c:pt idx="25">
                        <c:v>3601.87</c:v>
                      </c:pt>
                      <c:pt idx="26">
                        <c:v>3597.75</c:v>
                      </c:pt>
                      <c:pt idx="27">
                        <c:v>3593.57</c:v>
                      </c:pt>
                      <c:pt idx="28">
                        <c:v>3592.23</c:v>
                      </c:pt>
                      <c:pt idx="29">
                        <c:v>3591.02</c:v>
                      </c:pt>
                      <c:pt idx="30">
                        <c:v>3590.18</c:v>
                      </c:pt>
                      <c:pt idx="31">
                        <c:v>3597.27</c:v>
                      </c:pt>
                      <c:pt idx="32">
                        <c:v>3613.54</c:v>
                      </c:pt>
                      <c:pt idx="33">
                        <c:v>3612.62</c:v>
                      </c:pt>
                      <c:pt idx="34">
                        <c:v>3609.07</c:v>
                      </c:pt>
                      <c:pt idx="35">
                        <c:v>3606.01</c:v>
                      </c:pt>
                      <c:pt idx="36">
                        <c:v>3606.44</c:v>
                      </c:pt>
                      <c:pt idx="37">
                        <c:v>3605.47</c:v>
                      </c:pt>
                      <c:pt idx="38">
                        <c:v>3600.8</c:v>
                      </c:pt>
                      <c:pt idx="39">
                        <c:v>3596.58</c:v>
                      </c:pt>
                      <c:pt idx="40">
                        <c:v>3594.41</c:v>
                      </c:pt>
                      <c:pt idx="41">
                        <c:v>3592.18</c:v>
                      </c:pt>
                      <c:pt idx="42">
                        <c:v>3592.12</c:v>
                      </c:pt>
                      <c:pt idx="43">
                        <c:v>3603.87</c:v>
                      </c:pt>
                      <c:pt idx="44">
                        <c:v>3620.01</c:v>
                      </c:pt>
                      <c:pt idx="45">
                        <c:v>3618.22</c:v>
                      </c:pt>
                      <c:pt idx="46">
                        <c:v>3613.55</c:v>
                      </c:pt>
                      <c:pt idx="47">
                        <c:v>3610.93</c:v>
                      </c:pt>
                      <c:pt idx="48">
                        <c:v>3609.48</c:v>
                      </c:pt>
                      <c:pt idx="49">
                        <c:v>3605.81</c:v>
                      </c:pt>
                      <c:pt idx="50">
                        <c:v>3600.49</c:v>
                      </c:pt>
                      <c:pt idx="51">
                        <c:v>3595.86</c:v>
                      </c:pt>
                      <c:pt idx="52">
                        <c:v>3594.33</c:v>
                      </c:pt>
                      <c:pt idx="53">
                        <c:v>3595.91</c:v>
                      </c:pt>
                      <c:pt idx="54">
                        <c:v>3604.14</c:v>
                      </c:pt>
                      <c:pt idx="55">
                        <c:v>3619.09</c:v>
                      </c:pt>
                      <c:pt idx="56">
                        <c:v>3634.89</c:v>
                      </c:pt>
                      <c:pt idx="57">
                        <c:v>3634.69</c:v>
                      </c:pt>
                      <c:pt idx="58">
                        <c:v>3630.88</c:v>
                      </c:pt>
                      <c:pt idx="59">
                        <c:v>3628.31</c:v>
                      </c:pt>
                      <c:pt idx="60">
                        <c:v>3627.09</c:v>
                      </c:pt>
                      <c:pt idx="61">
                        <c:v>3625.29</c:v>
                      </c:pt>
                      <c:pt idx="62">
                        <c:v>3622.85</c:v>
                      </c:pt>
                      <c:pt idx="63">
                        <c:v>3619.14</c:v>
                      </c:pt>
                      <c:pt idx="64">
                        <c:v>3616.02</c:v>
                      </c:pt>
                      <c:pt idx="65">
                        <c:v>3612.23</c:v>
                      </c:pt>
                      <c:pt idx="66">
                        <c:v>3609.39</c:v>
                      </c:pt>
                      <c:pt idx="67">
                        <c:v>3611.54</c:v>
                      </c:pt>
                      <c:pt idx="68">
                        <c:v>3609.98</c:v>
                      </c:pt>
                      <c:pt idx="69">
                        <c:v>3603.8</c:v>
                      </c:pt>
                      <c:pt idx="70">
                        <c:v>3597.12</c:v>
                      </c:pt>
                      <c:pt idx="71">
                        <c:v>3592.28</c:v>
                      </c:pt>
                      <c:pt idx="72">
                        <c:v>3590.46</c:v>
                      </c:pt>
                      <c:pt idx="73">
                        <c:v>3586.5</c:v>
                      </c:pt>
                      <c:pt idx="74">
                        <c:v>3581.85</c:v>
                      </c:pt>
                      <c:pt idx="75">
                        <c:v>3576.34</c:v>
                      </c:pt>
                      <c:pt idx="76">
                        <c:v>3571.89</c:v>
                      </c:pt>
                      <c:pt idx="77">
                        <c:v>3569.28</c:v>
                      </c:pt>
                      <c:pt idx="78">
                        <c:v>3571.12</c:v>
                      </c:pt>
                      <c:pt idx="79">
                        <c:v>3584.65</c:v>
                      </c:pt>
                      <c:pt idx="80">
                        <c:v>3611.82</c:v>
                      </c:pt>
                      <c:pt idx="81">
                        <c:v>3621.6</c:v>
                      </c:pt>
                      <c:pt idx="82">
                        <c:v>3618.55</c:v>
                      </c:pt>
                      <c:pt idx="83">
                        <c:v>3615.36</c:v>
                      </c:pt>
                      <c:pt idx="84">
                        <c:v>3612.99</c:v>
                      </c:pt>
                      <c:pt idx="85">
                        <c:v>3611.23</c:v>
                      </c:pt>
                      <c:pt idx="86">
                        <c:v>3608.74</c:v>
                      </c:pt>
                      <c:pt idx="87">
                        <c:v>3605.48</c:v>
                      </c:pt>
                      <c:pt idx="88">
                        <c:v>3602.72</c:v>
                      </c:pt>
                      <c:pt idx="89">
                        <c:v>3600.71</c:v>
                      </c:pt>
                      <c:pt idx="90">
                        <c:v>3599.32</c:v>
                      </c:pt>
                      <c:pt idx="91">
                        <c:v>3605.05</c:v>
                      </c:pt>
                      <c:pt idx="92">
                        <c:v>3610.62</c:v>
                      </c:pt>
                      <c:pt idx="93">
                        <c:v>3606.25</c:v>
                      </c:pt>
                      <c:pt idx="94">
                        <c:v>3599.72</c:v>
                      </c:pt>
                      <c:pt idx="95">
                        <c:v>3595.98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71B-4023-A317-04516CCA61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'LakePowellData2012-19'!$G$1</c15:sqref>
                        </c15:formulaRef>
                      </c:ext>
                    </c:extLst>
                    <c:strCache>
                      <c:ptCount val="1"/>
                      <c:pt idx="0">
                        <c:v>Bank Storage(1000 Ac-Ft)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'LakePowellData2012-19'!$A$2:$A$97</c15:sqref>
                        </c15:formulaRef>
                      </c:ext>
                    </c:extLst>
                    <c:numCache>
                      <c:formatCode>mmm\-yy</c:formatCode>
                      <c:ptCount val="96"/>
                      <c:pt idx="0">
                        <c:v>41183</c:v>
                      </c:pt>
                      <c:pt idx="1">
                        <c:v>41214</c:v>
                      </c:pt>
                      <c:pt idx="2">
                        <c:v>41244</c:v>
                      </c:pt>
                      <c:pt idx="3">
                        <c:v>41275</c:v>
                      </c:pt>
                      <c:pt idx="4">
                        <c:v>41306</c:v>
                      </c:pt>
                      <c:pt idx="5">
                        <c:v>41334</c:v>
                      </c:pt>
                      <c:pt idx="6">
                        <c:v>41365</c:v>
                      </c:pt>
                      <c:pt idx="7">
                        <c:v>41395</c:v>
                      </c:pt>
                      <c:pt idx="8">
                        <c:v>41426</c:v>
                      </c:pt>
                      <c:pt idx="9">
                        <c:v>41456</c:v>
                      </c:pt>
                      <c:pt idx="10">
                        <c:v>41487</c:v>
                      </c:pt>
                      <c:pt idx="11">
                        <c:v>41518</c:v>
                      </c:pt>
                      <c:pt idx="12">
                        <c:v>41548</c:v>
                      </c:pt>
                      <c:pt idx="13">
                        <c:v>41579</c:v>
                      </c:pt>
                      <c:pt idx="14">
                        <c:v>41609</c:v>
                      </c:pt>
                      <c:pt idx="15">
                        <c:v>41640</c:v>
                      </c:pt>
                      <c:pt idx="16">
                        <c:v>41671</c:v>
                      </c:pt>
                      <c:pt idx="17">
                        <c:v>41699</c:v>
                      </c:pt>
                      <c:pt idx="18">
                        <c:v>41730</c:v>
                      </c:pt>
                      <c:pt idx="19">
                        <c:v>41760</c:v>
                      </c:pt>
                      <c:pt idx="20">
                        <c:v>41791</c:v>
                      </c:pt>
                      <c:pt idx="21">
                        <c:v>41821</c:v>
                      </c:pt>
                      <c:pt idx="22">
                        <c:v>41852</c:v>
                      </c:pt>
                      <c:pt idx="23">
                        <c:v>41883</c:v>
                      </c:pt>
                      <c:pt idx="24">
                        <c:v>41913</c:v>
                      </c:pt>
                      <c:pt idx="25">
                        <c:v>41944</c:v>
                      </c:pt>
                      <c:pt idx="26">
                        <c:v>41974</c:v>
                      </c:pt>
                      <c:pt idx="27">
                        <c:v>42005</c:v>
                      </c:pt>
                      <c:pt idx="28">
                        <c:v>42036</c:v>
                      </c:pt>
                      <c:pt idx="29">
                        <c:v>42064</c:v>
                      </c:pt>
                      <c:pt idx="30">
                        <c:v>42095</c:v>
                      </c:pt>
                      <c:pt idx="31">
                        <c:v>42125</c:v>
                      </c:pt>
                      <c:pt idx="32">
                        <c:v>42156</c:v>
                      </c:pt>
                      <c:pt idx="33">
                        <c:v>42186</c:v>
                      </c:pt>
                      <c:pt idx="34">
                        <c:v>42217</c:v>
                      </c:pt>
                      <c:pt idx="35">
                        <c:v>42248</c:v>
                      </c:pt>
                      <c:pt idx="36">
                        <c:v>42278</c:v>
                      </c:pt>
                      <c:pt idx="37">
                        <c:v>42309</c:v>
                      </c:pt>
                      <c:pt idx="38">
                        <c:v>42339</c:v>
                      </c:pt>
                      <c:pt idx="39">
                        <c:v>42370</c:v>
                      </c:pt>
                      <c:pt idx="40">
                        <c:v>42401</c:v>
                      </c:pt>
                      <c:pt idx="41">
                        <c:v>42430</c:v>
                      </c:pt>
                      <c:pt idx="42">
                        <c:v>42461</c:v>
                      </c:pt>
                      <c:pt idx="43">
                        <c:v>42491</c:v>
                      </c:pt>
                      <c:pt idx="44">
                        <c:v>42522</c:v>
                      </c:pt>
                      <c:pt idx="45">
                        <c:v>42552</c:v>
                      </c:pt>
                      <c:pt idx="46">
                        <c:v>42583</c:v>
                      </c:pt>
                      <c:pt idx="47">
                        <c:v>42614</c:v>
                      </c:pt>
                      <c:pt idx="48">
                        <c:v>42644</c:v>
                      </c:pt>
                      <c:pt idx="49">
                        <c:v>42675</c:v>
                      </c:pt>
                      <c:pt idx="50">
                        <c:v>42705</c:v>
                      </c:pt>
                      <c:pt idx="51">
                        <c:v>42736</c:v>
                      </c:pt>
                      <c:pt idx="52">
                        <c:v>42767</c:v>
                      </c:pt>
                      <c:pt idx="53">
                        <c:v>42795</c:v>
                      </c:pt>
                      <c:pt idx="54">
                        <c:v>42826</c:v>
                      </c:pt>
                      <c:pt idx="55">
                        <c:v>42856</c:v>
                      </c:pt>
                      <c:pt idx="56">
                        <c:v>42887</c:v>
                      </c:pt>
                      <c:pt idx="57">
                        <c:v>42917</c:v>
                      </c:pt>
                      <c:pt idx="58">
                        <c:v>42948</c:v>
                      </c:pt>
                      <c:pt idx="59">
                        <c:v>42979</c:v>
                      </c:pt>
                      <c:pt idx="60">
                        <c:v>43009</c:v>
                      </c:pt>
                      <c:pt idx="61">
                        <c:v>43040</c:v>
                      </c:pt>
                      <c:pt idx="62">
                        <c:v>43070</c:v>
                      </c:pt>
                      <c:pt idx="63">
                        <c:v>43101</c:v>
                      </c:pt>
                      <c:pt idx="64">
                        <c:v>43132</c:v>
                      </c:pt>
                      <c:pt idx="65">
                        <c:v>43160</c:v>
                      </c:pt>
                      <c:pt idx="66">
                        <c:v>43191</c:v>
                      </c:pt>
                      <c:pt idx="67">
                        <c:v>43221</c:v>
                      </c:pt>
                      <c:pt idx="68">
                        <c:v>43252</c:v>
                      </c:pt>
                      <c:pt idx="69">
                        <c:v>43282</c:v>
                      </c:pt>
                      <c:pt idx="70">
                        <c:v>43313</c:v>
                      </c:pt>
                      <c:pt idx="71">
                        <c:v>43344</c:v>
                      </c:pt>
                      <c:pt idx="72">
                        <c:v>43374</c:v>
                      </c:pt>
                      <c:pt idx="73">
                        <c:v>43405</c:v>
                      </c:pt>
                      <c:pt idx="74">
                        <c:v>43435</c:v>
                      </c:pt>
                      <c:pt idx="75">
                        <c:v>43466</c:v>
                      </c:pt>
                      <c:pt idx="76">
                        <c:v>43497</c:v>
                      </c:pt>
                      <c:pt idx="77">
                        <c:v>43525</c:v>
                      </c:pt>
                      <c:pt idx="78">
                        <c:v>43556</c:v>
                      </c:pt>
                      <c:pt idx="79">
                        <c:v>43586</c:v>
                      </c:pt>
                      <c:pt idx="80">
                        <c:v>43617</c:v>
                      </c:pt>
                      <c:pt idx="81">
                        <c:v>43647</c:v>
                      </c:pt>
                      <c:pt idx="82">
                        <c:v>43678</c:v>
                      </c:pt>
                      <c:pt idx="83">
                        <c:v>43709</c:v>
                      </c:pt>
                      <c:pt idx="84">
                        <c:v>43739</c:v>
                      </c:pt>
                      <c:pt idx="85">
                        <c:v>43770</c:v>
                      </c:pt>
                      <c:pt idx="86">
                        <c:v>43800</c:v>
                      </c:pt>
                      <c:pt idx="87">
                        <c:v>43831</c:v>
                      </c:pt>
                      <c:pt idx="88">
                        <c:v>43862</c:v>
                      </c:pt>
                      <c:pt idx="89">
                        <c:v>43891</c:v>
                      </c:pt>
                      <c:pt idx="90">
                        <c:v>43922</c:v>
                      </c:pt>
                      <c:pt idx="91">
                        <c:v>43952</c:v>
                      </c:pt>
                      <c:pt idx="92">
                        <c:v>43983</c:v>
                      </c:pt>
                      <c:pt idx="93">
                        <c:v>44013</c:v>
                      </c:pt>
                      <c:pt idx="94">
                        <c:v>44044</c:v>
                      </c:pt>
                      <c:pt idx="95">
                        <c:v>44075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'LakePowellData2012-19'!$G$2:$G$97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5150000</c:v>
                      </c:pt>
                      <c:pt idx="1">
                        <c:v>5114000</c:v>
                      </c:pt>
                      <c:pt idx="2">
                        <c:v>5071000</c:v>
                      </c:pt>
                      <c:pt idx="3">
                        <c:v>5028000</c:v>
                      </c:pt>
                      <c:pt idx="4">
                        <c:v>5005000</c:v>
                      </c:pt>
                      <c:pt idx="5">
                        <c:v>4986000</c:v>
                      </c:pt>
                      <c:pt idx="6">
                        <c:v>4967000</c:v>
                      </c:pt>
                      <c:pt idx="7">
                        <c:v>4989000</c:v>
                      </c:pt>
                      <c:pt idx="8">
                        <c:v>4994000</c:v>
                      </c:pt>
                      <c:pt idx="9">
                        <c:v>4950000</c:v>
                      </c:pt>
                      <c:pt idx="10">
                        <c:v>4917000</c:v>
                      </c:pt>
                      <c:pt idx="11">
                        <c:v>4928000</c:v>
                      </c:pt>
                      <c:pt idx="12">
                        <c:v>4926000</c:v>
                      </c:pt>
                      <c:pt idx="13">
                        <c:v>4904000</c:v>
                      </c:pt>
                      <c:pt idx="14">
                        <c:v>4880000</c:v>
                      </c:pt>
                      <c:pt idx="15">
                        <c:v>4840000</c:v>
                      </c:pt>
                      <c:pt idx="16">
                        <c:v>4819000</c:v>
                      </c:pt>
                      <c:pt idx="17">
                        <c:v>4813000</c:v>
                      </c:pt>
                      <c:pt idx="18">
                        <c:v>4832000</c:v>
                      </c:pt>
                      <c:pt idx="19">
                        <c:v>4915000</c:v>
                      </c:pt>
                      <c:pt idx="20">
                        <c:v>5066000</c:v>
                      </c:pt>
                      <c:pt idx="21">
                        <c:v>5056000</c:v>
                      </c:pt>
                      <c:pt idx="22">
                        <c:v>5039000</c:v>
                      </c:pt>
                      <c:pt idx="23">
                        <c:v>5037000</c:v>
                      </c:pt>
                      <c:pt idx="24">
                        <c:v>5037000</c:v>
                      </c:pt>
                      <c:pt idx="25">
                        <c:v>5008000</c:v>
                      </c:pt>
                      <c:pt idx="26">
                        <c:v>4977000</c:v>
                      </c:pt>
                      <c:pt idx="27">
                        <c:v>4945000</c:v>
                      </c:pt>
                      <c:pt idx="28">
                        <c:v>4936000</c:v>
                      </c:pt>
                      <c:pt idx="29">
                        <c:v>4927000</c:v>
                      </c:pt>
                      <c:pt idx="30">
                        <c:v>4921000</c:v>
                      </c:pt>
                      <c:pt idx="31">
                        <c:v>4973000</c:v>
                      </c:pt>
                      <c:pt idx="32">
                        <c:v>5101000</c:v>
                      </c:pt>
                      <c:pt idx="33">
                        <c:v>5093000</c:v>
                      </c:pt>
                      <c:pt idx="34">
                        <c:v>5065000</c:v>
                      </c:pt>
                      <c:pt idx="35">
                        <c:v>5040000</c:v>
                      </c:pt>
                      <c:pt idx="36">
                        <c:v>5044000</c:v>
                      </c:pt>
                      <c:pt idx="37">
                        <c:v>5036000</c:v>
                      </c:pt>
                      <c:pt idx="38">
                        <c:v>5000000</c:v>
                      </c:pt>
                      <c:pt idx="39">
                        <c:v>4968000</c:v>
                      </c:pt>
                      <c:pt idx="40">
                        <c:v>4952000</c:v>
                      </c:pt>
                      <c:pt idx="41">
                        <c:v>4935000</c:v>
                      </c:pt>
                      <c:pt idx="42">
                        <c:v>4935000</c:v>
                      </c:pt>
                      <c:pt idx="43">
                        <c:v>5024000</c:v>
                      </c:pt>
                      <c:pt idx="44">
                        <c:v>5155000</c:v>
                      </c:pt>
                      <c:pt idx="45">
                        <c:v>5140000</c:v>
                      </c:pt>
                      <c:pt idx="46">
                        <c:v>5101000</c:v>
                      </c:pt>
                      <c:pt idx="47">
                        <c:v>5080000</c:v>
                      </c:pt>
                      <c:pt idx="48">
                        <c:v>5068000</c:v>
                      </c:pt>
                      <c:pt idx="49">
                        <c:v>5039000</c:v>
                      </c:pt>
                      <c:pt idx="50">
                        <c:v>4997000</c:v>
                      </c:pt>
                      <c:pt idx="51">
                        <c:v>4962000</c:v>
                      </c:pt>
                      <c:pt idx="52">
                        <c:v>4951000</c:v>
                      </c:pt>
                      <c:pt idx="53">
                        <c:v>4963000</c:v>
                      </c:pt>
                      <c:pt idx="54">
                        <c:v>5026000</c:v>
                      </c:pt>
                      <c:pt idx="55">
                        <c:v>5147000</c:v>
                      </c:pt>
                      <c:pt idx="56">
                        <c:v>5286000</c:v>
                      </c:pt>
                      <c:pt idx="57">
                        <c:v>5284000</c:v>
                      </c:pt>
                      <c:pt idx="58">
                        <c:v>5250000</c:v>
                      </c:pt>
                      <c:pt idx="59">
                        <c:v>5227000</c:v>
                      </c:pt>
                      <c:pt idx="60">
                        <c:v>5216000</c:v>
                      </c:pt>
                      <c:pt idx="61">
                        <c:v>5200000</c:v>
                      </c:pt>
                      <c:pt idx="62">
                        <c:v>5179000</c:v>
                      </c:pt>
                      <c:pt idx="63">
                        <c:v>5147000</c:v>
                      </c:pt>
                      <c:pt idx="64">
                        <c:v>5121000</c:v>
                      </c:pt>
                      <c:pt idx="65">
                        <c:v>5090000</c:v>
                      </c:pt>
                      <c:pt idx="66">
                        <c:v>5067000</c:v>
                      </c:pt>
                      <c:pt idx="67">
                        <c:v>5085000</c:v>
                      </c:pt>
                      <c:pt idx="68">
                        <c:v>5072000</c:v>
                      </c:pt>
                      <c:pt idx="69">
                        <c:v>5023000</c:v>
                      </c:pt>
                      <c:pt idx="70">
                        <c:v>4972000</c:v>
                      </c:pt>
                      <c:pt idx="71">
                        <c:v>4936000</c:v>
                      </c:pt>
                      <c:pt idx="72">
                        <c:v>4923000</c:v>
                      </c:pt>
                      <c:pt idx="73">
                        <c:v>4894000</c:v>
                      </c:pt>
                      <c:pt idx="74">
                        <c:v>4862000</c:v>
                      </c:pt>
                      <c:pt idx="75">
                        <c:v>4824000</c:v>
                      </c:pt>
                      <c:pt idx="76">
                        <c:v>4795000</c:v>
                      </c:pt>
                      <c:pt idx="77">
                        <c:v>4778000</c:v>
                      </c:pt>
                      <c:pt idx="78">
                        <c:v>4790000</c:v>
                      </c:pt>
                      <c:pt idx="79">
                        <c:v>4881000</c:v>
                      </c:pt>
                      <c:pt idx="80">
                        <c:v>5087000</c:v>
                      </c:pt>
                      <c:pt idx="81">
                        <c:v>5168000</c:v>
                      </c:pt>
                      <c:pt idx="82">
                        <c:v>5143000</c:v>
                      </c:pt>
                      <c:pt idx="83">
                        <c:v>5116000</c:v>
                      </c:pt>
                      <c:pt idx="84">
                        <c:v>5096000</c:v>
                      </c:pt>
                      <c:pt idx="85">
                        <c:v>5082000</c:v>
                      </c:pt>
                      <c:pt idx="86">
                        <c:v>5062000</c:v>
                      </c:pt>
                      <c:pt idx="87">
                        <c:v>5036000</c:v>
                      </c:pt>
                      <c:pt idx="88">
                        <c:v>5015000</c:v>
                      </c:pt>
                      <c:pt idx="89">
                        <c:v>4999000</c:v>
                      </c:pt>
                      <c:pt idx="90">
                        <c:v>4989000</c:v>
                      </c:pt>
                      <c:pt idx="91">
                        <c:v>5033000</c:v>
                      </c:pt>
                      <c:pt idx="92">
                        <c:v>5077000</c:v>
                      </c:pt>
                      <c:pt idx="93">
                        <c:v>5042000</c:v>
                      </c:pt>
                      <c:pt idx="94">
                        <c:v>4992000</c:v>
                      </c:pt>
                      <c:pt idx="95">
                        <c:v>4963000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71B-4023-A317-04516CCA61C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'LakePowellData2012-19'!$I$1</c15:sqref>
                        </c15:formulaRef>
                      </c:ext>
                    </c:extLst>
                    <c:strCache>
                      <c:ptCount val="1"/>
                      <c:pt idx="0">
                        <c:v>Lees Ferry(ACFX1000)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'LakePowellData2012-19'!$A$2:$A$97</c15:sqref>
                        </c15:formulaRef>
                      </c:ext>
                    </c:extLst>
                    <c:numCache>
                      <c:formatCode>mmm\-yy</c:formatCode>
                      <c:ptCount val="96"/>
                      <c:pt idx="0">
                        <c:v>41183</c:v>
                      </c:pt>
                      <c:pt idx="1">
                        <c:v>41214</c:v>
                      </c:pt>
                      <c:pt idx="2">
                        <c:v>41244</c:v>
                      </c:pt>
                      <c:pt idx="3">
                        <c:v>41275</c:v>
                      </c:pt>
                      <c:pt idx="4">
                        <c:v>41306</c:v>
                      </c:pt>
                      <c:pt idx="5">
                        <c:v>41334</c:v>
                      </c:pt>
                      <c:pt idx="6">
                        <c:v>41365</c:v>
                      </c:pt>
                      <c:pt idx="7">
                        <c:v>41395</c:v>
                      </c:pt>
                      <c:pt idx="8">
                        <c:v>41426</c:v>
                      </c:pt>
                      <c:pt idx="9">
                        <c:v>41456</c:v>
                      </c:pt>
                      <c:pt idx="10">
                        <c:v>41487</c:v>
                      </c:pt>
                      <c:pt idx="11">
                        <c:v>41518</c:v>
                      </c:pt>
                      <c:pt idx="12">
                        <c:v>41548</c:v>
                      </c:pt>
                      <c:pt idx="13">
                        <c:v>41579</c:v>
                      </c:pt>
                      <c:pt idx="14">
                        <c:v>41609</c:v>
                      </c:pt>
                      <c:pt idx="15">
                        <c:v>41640</c:v>
                      </c:pt>
                      <c:pt idx="16">
                        <c:v>41671</c:v>
                      </c:pt>
                      <c:pt idx="17">
                        <c:v>41699</c:v>
                      </c:pt>
                      <c:pt idx="18">
                        <c:v>41730</c:v>
                      </c:pt>
                      <c:pt idx="19">
                        <c:v>41760</c:v>
                      </c:pt>
                      <c:pt idx="20">
                        <c:v>41791</c:v>
                      </c:pt>
                      <c:pt idx="21">
                        <c:v>41821</c:v>
                      </c:pt>
                      <c:pt idx="22">
                        <c:v>41852</c:v>
                      </c:pt>
                      <c:pt idx="23">
                        <c:v>41883</c:v>
                      </c:pt>
                      <c:pt idx="24">
                        <c:v>41913</c:v>
                      </c:pt>
                      <c:pt idx="25">
                        <c:v>41944</c:v>
                      </c:pt>
                      <c:pt idx="26">
                        <c:v>41974</c:v>
                      </c:pt>
                      <c:pt idx="27">
                        <c:v>42005</c:v>
                      </c:pt>
                      <c:pt idx="28">
                        <c:v>42036</c:v>
                      </c:pt>
                      <c:pt idx="29">
                        <c:v>42064</c:v>
                      </c:pt>
                      <c:pt idx="30">
                        <c:v>42095</c:v>
                      </c:pt>
                      <c:pt idx="31">
                        <c:v>42125</c:v>
                      </c:pt>
                      <c:pt idx="32">
                        <c:v>42156</c:v>
                      </c:pt>
                      <c:pt idx="33">
                        <c:v>42186</c:v>
                      </c:pt>
                      <c:pt idx="34">
                        <c:v>42217</c:v>
                      </c:pt>
                      <c:pt idx="35">
                        <c:v>42248</c:v>
                      </c:pt>
                      <c:pt idx="36">
                        <c:v>42278</c:v>
                      </c:pt>
                      <c:pt idx="37">
                        <c:v>42309</c:v>
                      </c:pt>
                      <c:pt idx="38">
                        <c:v>42339</c:v>
                      </c:pt>
                      <c:pt idx="39">
                        <c:v>42370</c:v>
                      </c:pt>
                      <c:pt idx="40">
                        <c:v>42401</c:v>
                      </c:pt>
                      <c:pt idx="41">
                        <c:v>42430</c:v>
                      </c:pt>
                      <c:pt idx="42">
                        <c:v>42461</c:v>
                      </c:pt>
                      <c:pt idx="43">
                        <c:v>42491</c:v>
                      </c:pt>
                      <c:pt idx="44">
                        <c:v>42522</c:v>
                      </c:pt>
                      <c:pt idx="45">
                        <c:v>42552</c:v>
                      </c:pt>
                      <c:pt idx="46">
                        <c:v>42583</c:v>
                      </c:pt>
                      <c:pt idx="47">
                        <c:v>42614</c:v>
                      </c:pt>
                      <c:pt idx="48">
                        <c:v>42644</c:v>
                      </c:pt>
                      <c:pt idx="49">
                        <c:v>42675</c:v>
                      </c:pt>
                      <c:pt idx="50">
                        <c:v>42705</c:v>
                      </c:pt>
                      <c:pt idx="51">
                        <c:v>42736</c:v>
                      </c:pt>
                      <c:pt idx="52">
                        <c:v>42767</c:v>
                      </c:pt>
                      <c:pt idx="53">
                        <c:v>42795</c:v>
                      </c:pt>
                      <c:pt idx="54">
                        <c:v>42826</c:v>
                      </c:pt>
                      <c:pt idx="55">
                        <c:v>42856</c:v>
                      </c:pt>
                      <c:pt idx="56">
                        <c:v>42887</c:v>
                      </c:pt>
                      <c:pt idx="57">
                        <c:v>42917</c:v>
                      </c:pt>
                      <c:pt idx="58">
                        <c:v>42948</c:v>
                      </c:pt>
                      <c:pt idx="59">
                        <c:v>42979</c:v>
                      </c:pt>
                      <c:pt idx="60">
                        <c:v>43009</c:v>
                      </c:pt>
                      <c:pt idx="61">
                        <c:v>43040</c:v>
                      </c:pt>
                      <c:pt idx="62">
                        <c:v>43070</c:v>
                      </c:pt>
                      <c:pt idx="63">
                        <c:v>43101</c:v>
                      </c:pt>
                      <c:pt idx="64">
                        <c:v>43132</c:v>
                      </c:pt>
                      <c:pt idx="65">
                        <c:v>43160</c:v>
                      </c:pt>
                      <c:pt idx="66">
                        <c:v>43191</c:v>
                      </c:pt>
                      <c:pt idx="67">
                        <c:v>43221</c:v>
                      </c:pt>
                      <c:pt idx="68">
                        <c:v>43252</c:v>
                      </c:pt>
                      <c:pt idx="69">
                        <c:v>43282</c:v>
                      </c:pt>
                      <c:pt idx="70">
                        <c:v>43313</c:v>
                      </c:pt>
                      <c:pt idx="71">
                        <c:v>43344</c:v>
                      </c:pt>
                      <c:pt idx="72">
                        <c:v>43374</c:v>
                      </c:pt>
                      <c:pt idx="73">
                        <c:v>43405</c:v>
                      </c:pt>
                      <c:pt idx="74">
                        <c:v>43435</c:v>
                      </c:pt>
                      <c:pt idx="75">
                        <c:v>43466</c:v>
                      </c:pt>
                      <c:pt idx="76">
                        <c:v>43497</c:v>
                      </c:pt>
                      <c:pt idx="77">
                        <c:v>43525</c:v>
                      </c:pt>
                      <c:pt idx="78">
                        <c:v>43556</c:v>
                      </c:pt>
                      <c:pt idx="79">
                        <c:v>43586</c:v>
                      </c:pt>
                      <c:pt idx="80">
                        <c:v>43617</c:v>
                      </c:pt>
                      <c:pt idx="81">
                        <c:v>43647</c:v>
                      </c:pt>
                      <c:pt idx="82">
                        <c:v>43678</c:v>
                      </c:pt>
                      <c:pt idx="83">
                        <c:v>43709</c:v>
                      </c:pt>
                      <c:pt idx="84">
                        <c:v>43739</c:v>
                      </c:pt>
                      <c:pt idx="85">
                        <c:v>43770</c:v>
                      </c:pt>
                      <c:pt idx="86">
                        <c:v>43800</c:v>
                      </c:pt>
                      <c:pt idx="87">
                        <c:v>43831</c:v>
                      </c:pt>
                      <c:pt idx="88">
                        <c:v>43862</c:v>
                      </c:pt>
                      <c:pt idx="89">
                        <c:v>43891</c:v>
                      </c:pt>
                      <c:pt idx="90">
                        <c:v>43922</c:v>
                      </c:pt>
                      <c:pt idx="91">
                        <c:v>43952</c:v>
                      </c:pt>
                      <c:pt idx="92">
                        <c:v>43983</c:v>
                      </c:pt>
                      <c:pt idx="93">
                        <c:v>44013</c:v>
                      </c:pt>
                      <c:pt idx="94">
                        <c:v>44044</c:v>
                      </c:pt>
                      <c:pt idx="95">
                        <c:v>44075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'LakePowellData2012-19'!$I$2:$I$97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495</c:v>
                      </c:pt>
                      <c:pt idx="1">
                        <c:v>736</c:v>
                      </c:pt>
                      <c:pt idx="2">
                        <c:v>800</c:v>
                      </c:pt>
                      <c:pt idx="3">
                        <c:v>801</c:v>
                      </c:pt>
                      <c:pt idx="4">
                        <c:v>595</c:v>
                      </c:pt>
                      <c:pt idx="5">
                        <c:v>594</c:v>
                      </c:pt>
                      <c:pt idx="6">
                        <c:v>547</c:v>
                      </c:pt>
                      <c:pt idx="7">
                        <c:v>591</c:v>
                      </c:pt>
                      <c:pt idx="8">
                        <c:v>800</c:v>
                      </c:pt>
                      <c:pt idx="9">
                        <c:v>862</c:v>
                      </c:pt>
                      <c:pt idx="10">
                        <c:v>815</c:v>
                      </c:pt>
                      <c:pt idx="11">
                        <c:v>607</c:v>
                      </c:pt>
                      <c:pt idx="12">
                        <c:v>483</c:v>
                      </c:pt>
                      <c:pt idx="13">
                        <c:v>698</c:v>
                      </c:pt>
                      <c:pt idx="14">
                        <c:v>595</c:v>
                      </c:pt>
                      <c:pt idx="15">
                        <c:v>811</c:v>
                      </c:pt>
                      <c:pt idx="16">
                        <c:v>604</c:v>
                      </c:pt>
                      <c:pt idx="17">
                        <c:v>510</c:v>
                      </c:pt>
                      <c:pt idx="18">
                        <c:v>512</c:v>
                      </c:pt>
                      <c:pt idx="19">
                        <c:v>498</c:v>
                      </c:pt>
                      <c:pt idx="20">
                        <c:v>609</c:v>
                      </c:pt>
                      <c:pt idx="21">
                        <c:v>814</c:v>
                      </c:pt>
                      <c:pt idx="22">
                        <c:v>818</c:v>
                      </c:pt>
                      <c:pt idx="23">
                        <c:v>619</c:v>
                      </c:pt>
                      <c:pt idx="24">
                        <c:v>613</c:v>
                      </c:pt>
                      <c:pt idx="25">
                        <c:v>785</c:v>
                      </c:pt>
                      <c:pt idx="26">
                        <c:v>880</c:v>
                      </c:pt>
                      <c:pt idx="27">
                        <c:v>878</c:v>
                      </c:pt>
                      <c:pt idx="28">
                        <c:v>595</c:v>
                      </c:pt>
                      <c:pt idx="29">
                        <c:v>656</c:v>
                      </c:pt>
                      <c:pt idx="30">
                        <c:v>610</c:v>
                      </c:pt>
                      <c:pt idx="31">
                        <c:v>708</c:v>
                      </c:pt>
                      <c:pt idx="32">
                        <c:v>801</c:v>
                      </c:pt>
                      <c:pt idx="33">
                        <c:v>1079</c:v>
                      </c:pt>
                      <c:pt idx="34">
                        <c:v>821</c:v>
                      </c:pt>
                      <c:pt idx="35">
                        <c:v>732</c:v>
                      </c:pt>
                      <c:pt idx="36">
                        <c:v>617</c:v>
                      </c:pt>
                      <c:pt idx="37">
                        <c:v>593</c:v>
                      </c:pt>
                      <c:pt idx="38">
                        <c:v>863</c:v>
                      </c:pt>
                      <c:pt idx="39">
                        <c:v>865</c:v>
                      </c:pt>
                      <c:pt idx="40">
                        <c:v>704</c:v>
                      </c:pt>
                      <c:pt idx="41">
                        <c:v>707</c:v>
                      </c:pt>
                      <c:pt idx="42">
                        <c:v>681</c:v>
                      </c:pt>
                      <c:pt idx="43">
                        <c:v>714</c:v>
                      </c:pt>
                      <c:pt idx="44">
                        <c:v>812</c:v>
                      </c:pt>
                      <c:pt idx="45">
                        <c:v>969</c:v>
                      </c:pt>
                      <c:pt idx="46">
                        <c:v>920</c:v>
                      </c:pt>
                      <c:pt idx="47">
                        <c:v>717</c:v>
                      </c:pt>
                      <c:pt idx="48">
                        <c:v>614</c:v>
                      </c:pt>
                      <c:pt idx="49">
                        <c:v>731</c:v>
                      </c:pt>
                      <c:pt idx="50">
                        <c:v>913</c:v>
                      </c:pt>
                      <c:pt idx="51">
                        <c:v>900</c:v>
                      </c:pt>
                      <c:pt idx="52">
                        <c:v>720</c:v>
                      </c:pt>
                      <c:pt idx="53">
                        <c:v>730</c:v>
                      </c:pt>
                      <c:pt idx="54">
                        <c:v>629</c:v>
                      </c:pt>
                      <c:pt idx="55">
                        <c:v>658</c:v>
                      </c:pt>
                      <c:pt idx="56">
                        <c:v>763</c:v>
                      </c:pt>
                      <c:pt idx="57">
                        <c:v>875</c:v>
                      </c:pt>
                      <c:pt idx="58">
                        <c:v>930</c:v>
                      </c:pt>
                      <c:pt idx="59">
                        <c:v>677</c:v>
                      </c:pt>
                      <c:pt idx="60">
                        <c:v>644</c:v>
                      </c:pt>
                      <c:pt idx="61">
                        <c:v>629</c:v>
                      </c:pt>
                      <c:pt idx="62">
                        <c:v>733</c:v>
                      </c:pt>
                      <c:pt idx="63">
                        <c:v>861</c:v>
                      </c:pt>
                      <c:pt idx="64">
                        <c:v>750</c:v>
                      </c:pt>
                      <c:pt idx="65">
                        <c:v>835</c:v>
                      </c:pt>
                      <c:pt idx="66">
                        <c:v>738</c:v>
                      </c:pt>
                      <c:pt idx="67">
                        <c:v>730</c:v>
                      </c:pt>
                      <c:pt idx="68">
                        <c:v>781</c:v>
                      </c:pt>
                      <c:pt idx="69">
                        <c:v>877</c:v>
                      </c:pt>
                      <c:pt idx="70">
                        <c:v>911</c:v>
                      </c:pt>
                      <c:pt idx="71">
                        <c:v>690</c:v>
                      </c:pt>
                      <c:pt idx="72">
                        <c:v>650</c:v>
                      </c:pt>
                      <c:pt idx="73">
                        <c:v>668</c:v>
                      </c:pt>
                      <c:pt idx="74">
                        <c:v>744</c:v>
                      </c:pt>
                      <c:pt idx="75">
                        <c:v>815</c:v>
                      </c:pt>
                      <c:pt idx="76">
                        <c:v>741</c:v>
                      </c:pt>
                      <c:pt idx="77">
                        <c:v>798</c:v>
                      </c:pt>
                      <c:pt idx="78">
                        <c:v>734</c:v>
                      </c:pt>
                      <c:pt idx="79">
                        <c:v>752</c:v>
                      </c:pt>
                      <c:pt idx="80">
                        <c:v>807</c:v>
                      </c:pt>
                      <c:pt idx="81">
                        <c:v>896</c:v>
                      </c:pt>
                      <c:pt idx="82">
                        <c:v>932</c:v>
                      </c:pt>
                      <c:pt idx="83">
                        <c:v>703</c:v>
                      </c:pt>
                      <c:pt idx="84">
                        <c:v>633</c:v>
                      </c:pt>
                      <c:pt idx="85">
                        <c:v>630</c:v>
                      </c:pt>
                      <c:pt idx="86">
                        <c:v>756</c:v>
                      </c:pt>
                      <c:pt idx="87">
                        <c:v>768</c:v>
                      </c:pt>
                      <c:pt idx="88">
                        <c:v>687</c:v>
                      </c:pt>
                      <c:pt idx="89">
                        <c:v>719</c:v>
                      </c:pt>
                      <c:pt idx="90">
                        <c:v>652</c:v>
                      </c:pt>
                      <c:pt idx="91">
                        <c:v>651</c:v>
                      </c:pt>
                      <c:pt idx="92">
                        <c:v>663</c:v>
                      </c:pt>
                      <c:pt idx="93">
                        <c:v>774</c:v>
                      </c:pt>
                      <c:pt idx="94">
                        <c:v>861</c:v>
                      </c:pt>
                      <c:pt idx="95">
                        <c:v>620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71B-4023-A317-04516CCA61CA}"/>
                  </c:ext>
                </c:extLst>
              </c15:ser>
            </c15:filteredScatterSeries>
          </c:ext>
        </c:extLst>
      </c:scatterChart>
      <c:valAx>
        <c:axId val="21225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68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66544"/>
        <c:crosses val="autoZero"/>
        <c:crossBetween val="midCat"/>
        <c:majorUnit val="100"/>
      </c:valAx>
      <c:valAx>
        <c:axId val="20004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691861</xdr:colOff>
      <xdr:row>15</xdr:row>
      <xdr:rowOff>198292</xdr:rowOff>
    </xdr:from>
    <xdr:to>
      <xdr:col>19</xdr:col>
      <xdr:colOff>1381125</xdr:colOff>
      <xdr:row>40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0CC94B-1B99-4FE6-B85B-0258838A7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3186-5350-403B-8167-B301104712F2}">
  <dimension ref="A1:P46"/>
  <sheetViews>
    <sheetView topLeftCell="A16" workbookViewId="0">
      <selection activeCell="C51" sqref="C51"/>
    </sheetView>
  </sheetViews>
  <sheetFormatPr defaultRowHeight="15" x14ac:dyDescent="0.25"/>
  <cols>
    <col min="2" max="2" width="28.85546875" bestFit="1" customWidth="1"/>
    <col min="3" max="3" width="16.28515625" bestFit="1" customWidth="1"/>
  </cols>
  <sheetData>
    <row r="1" spans="1:16" x14ac:dyDescent="0.25">
      <c r="B1" t="s">
        <v>3</v>
      </c>
    </row>
    <row r="2" spans="1:16" x14ac:dyDescent="0.25">
      <c r="B2" t="s">
        <v>0</v>
      </c>
      <c r="C2" t="s">
        <v>22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25">
      <c r="A3">
        <v>2019</v>
      </c>
      <c r="B3" t="s">
        <v>1</v>
      </c>
      <c r="C3" s="1">
        <v>10099</v>
      </c>
      <c r="D3" s="1">
        <v>9629</v>
      </c>
      <c r="E3" s="1">
        <v>9261</v>
      </c>
      <c r="F3" s="1">
        <v>9049</v>
      </c>
      <c r="G3" s="1">
        <v>9198</v>
      </c>
      <c r="H3" s="1">
        <v>10343</v>
      </c>
      <c r="I3" s="1">
        <v>12914</v>
      </c>
      <c r="J3" s="1">
        <v>13933</v>
      </c>
      <c r="K3" s="1">
        <v>13610</v>
      </c>
      <c r="L3" s="1">
        <v>13277</v>
      </c>
      <c r="M3" s="1">
        <v>13034</v>
      </c>
      <c r="N3" s="1">
        <v>12855</v>
      </c>
      <c r="O3" s="1">
        <v>12604</v>
      </c>
      <c r="P3" s="1">
        <v>2505</v>
      </c>
    </row>
    <row r="4" spans="1:16" x14ac:dyDescent="0.25">
      <c r="A4">
        <v>2018</v>
      </c>
    </row>
    <row r="5" spans="1:16" x14ac:dyDescent="0.25">
      <c r="A5">
        <v>2017</v>
      </c>
    </row>
    <row r="6" spans="1:16" x14ac:dyDescent="0.25">
      <c r="A6">
        <v>2016</v>
      </c>
      <c r="B6" t="s">
        <v>1</v>
      </c>
      <c r="C6" s="1">
        <v>11827</v>
      </c>
      <c r="D6" s="1">
        <v>11427</v>
      </c>
      <c r="E6" s="1">
        <v>11224</v>
      </c>
      <c r="F6" s="1">
        <v>11019</v>
      </c>
      <c r="G6" s="1">
        <v>11014</v>
      </c>
      <c r="H6" s="1">
        <v>12123</v>
      </c>
      <c r="I6" s="1">
        <v>13764</v>
      </c>
      <c r="J6" s="1">
        <v>13576</v>
      </c>
      <c r="K6" s="1">
        <v>13091</v>
      </c>
      <c r="L6" s="1">
        <v>12824</v>
      </c>
      <c r="M6" s="1">
        <v>12678</v>
      </c>
      <c r="N6" s="1">
        <v>12313</v>
      </c>
      <c r="O6" s="1">
        <v>11797</v>
      </c>
      <c r="P6">
        <v>-30</v>
      </c>
    </row>
    <row r="7" spans="1:16" x14ac:dyDescent="0.25">
      <c r="A7">
        <v>2015</v>
      </c>
    </row>
    <row r="9" spans="1:16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6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6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6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6" x14ac:dyDescent="0.25">
      <c r="A13">
        <v>2019</v>
      </c>
      <c r="B13" t="s">
        <v>2</v>
      </c>
      <c r="C13" s="1">
        <v>10132</v>
      </c>
      <c r="D13" s="1">
        <v>10493</v>
      </c>
      <c r="E13" s="1">
        <v>10682</v>
      </c>
      <c r="F13" s="1">
        <v>10878</v>
      </c>
      <c r="G13" s="1">
        <v>10767</v>
      </c>
      <c r="H13" s="1">
        <v>10555</v>
      </c>
      <c r="I13" s="1">
        <v>10405</v>
      </c>
      <c r="J13" s="1">
        <v>10246</v>
      </c>
      <c r="K13" s="1">
        <v>10299</v>
      </c>
      <c r="L13" s="1">
        <v>10261</v>
      </c>
      <c r="M13" s="1">
        <v>10228</v>
      </c>
      <c r="N13" s="1">
        <v>10333</v>
      </c>
      <c r="O13" s="1">
        <v>10899</v>
      </c>
      <c r="P13">
        <v>767</v>
      </c>
    </row>
    <row r="14" spans="1:16" x14ac:dyDescent="0.25">
      <c r="A14">
        <v>2018</v>
      </c>
    </row>
    <row r="15" spans="1:16" x14ac:dyDescent="0.25">
      <c r="A15">
        <v>2017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6" x14ac:dyDescent="0.25">
      <c r="A16">
        <v>2016</v>
      </c>
      <c r="B16" t="s">
        <v>2</v>
      </c>
      <c r="C16" s="1">
        <v>10087</v>
      </c>
      <c r="D16" s="1">
        <v>10318</v>
      </c>
      <c r="E16" s="1">
        <v>10360</v>
      </c>
      <c r="F16" s="1">
        <v>10048</v>
      </c>
      <c r="G16" s="1">
        <v>9693</v>
      </c>
      <c r="H16" s="1">
        <v>9504</v>
      </c>
      <c r="I16" s="1">
        <v>9330</v>
      </c>
      <c r="J16" s="1">
        <v>9419</v>
      </c>
      <c r="K16" s="1">
        <v>9615</v>
      </c>
      <c r="L16" s="1">
        <v>9620</v>
      </c>
      <c r="M16" s="1">
        <v>9710</v>
      </c>
      <c r="N16" s="1">
        <v>9727</v>
      </c>
      <c r="O16" s="1">
        <v>10079</v>
      </c>
      <c r="P16">
        <v>-8</v>
      </c>
    </row>
    <row r="17" spans="1:15" x14ac:dyDescent="0.25">
      <c r="A17">
        <v>2015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B30" t="s">
        <v>19</v>
      </c>
    </row>
    <row r="31" spans="1:15" x14ac:dyDescent="0.25">
      <c r="B31" t="s">
        <v>17</v>
      </c>
      <c r="C31" t="s">
        <v>4</v>
      </c>
      <c r="D31" t="s">
        <v>5</v>
      </c>
      <c r="E31" t="s">
        <v>6</v>
      </c>
      <c r="F31" t="s">
        <v>7</v>
      </c>
      <c r="G31" t="s">
        <v>8</v>
      </c>
      <c r="H31" t="s">
        <v>9</v>
      </c>
      <c r="I31" t="s">
        <v>10</v>
      </c>
      <c r="J31" t="s">
        <v>11</v>
      </c>
      <c r="K31" t="s">
        <v>12</v>
      </c>
      <c r="L31" t="s">
        <v>13</v>
      </c>
      <c r="M31" t="s">
        <v>14</v>
      </c>
      <c r="N31" t="s">
        <v>15</v>
      </c>
      <c r="O31" t="s">
        <v>18</v>
      </c>
    </row>
    <row r="32" spans="1:15" x14ac:dyDescent="0.25">
      <c r="A32">
        <v>2019</v>
      </c>
      <c r="B32" t="s">
        <v>20</v>
      </c>
      <c r="C32" s="1">
        <v>803664</v>
      </c>
      <c r="D32" s="1">
        <v>730367</v>
      </c>
      <c r="E32" s="1">
        <v>791275</v>
      </c>
      <c r="F32" s="1">
        <v>719997</v>
      </c>
      <c r="G32" s="1">
        <v>719774</v>
      </c>
      <c r="H32" s="1">
        <v>764936</v>
      </c>
      <c r="I32" s="1">
        <v>857185</v>
      </c>
      <c r="J32" s="1">
        <v>899969</v>
      </c>
      <c r="K32" s="1">
        <v>686582</v>
      </c>
      <c r="L32" s="1">
        <v>625140</v>
      </c>
      <c r="M32" s="1">
        <v>626055</v>
      </c>
      <c r="N32" s="1">
        <v>750148</v>
      </c>
      <c r="O32" s="1">
        <v>8975092</v>
      </c>
    </row>
    <row r="33" spans="1:15" x14ac:dyDescent="0.25">
      <c r="A33">
        <v>2018</v>
      </c>
      <c r="B33" t="s">
        <v>20</v>
      </c>
    </row>
    <row r="34" spans="1:15" x14ac:dyDescent="0.25">
      <c r="A34">
        <v>2017</v>
      </c>
      <c r="B34" t="s">
        <v>20</v>
      </c>
    </row>
    <row r="35" spans="1:15" x14ac:dyDescent="0.25">
      <c r="A35">
        <v>2016</v>
      </c>
      <c r="B35" t="s">
        <v>20</v>
      </c>
      <c r="C35" s="1">
        <v>857357</v>
      </c>
      <c r="D35" s="1">
        <v>700168</v>
      </c>
      <c r="E35" s="1">
        <v>693899</v>
      </c>
      <c r="F35" s="1">
        <v>665222</v>
      </c>
      <c r="G35" s="1">
        <v>700244</v>
      </c>
      <c r="H35" s="1">
        <v>799927</v>
      </c>
      <c r="I35" s="1">
        <v>950233</v>
      </c>
      <c r="J35" s="1">
        <v>899572</v>
      </c>
      <c r="K35" s="1">
        <v>698892</v>
      </c>
      <c r="L35" s="1">
        <v>600526</v>
      </c>
      <c r="M35" s="1">
        <v>750415</v>
      </c>
      <c r="N35" s="1">
        <v>898336</v>
      </c>
      <c r="O35" s="1">
        <v>9214791</v>
      </c>
    </row>
    <row r="36" spans="1:15" x14ac:dyDescent="0.25">
      <c r="A36">
        <v>2015</v>
      </c>
      <c r="B36" t="s">
        <v>20</v>
      </c>
    </row>
    <row r="42" spans="1:15" x14ac:dyDescent="0.25">
      <c r="A42">
        <v>2019</v>
      </c>
      <c r="B42" t="s">
        <v>21</v>
      </c>
      <c r="C42" s="1">
        <v>486768</v>
      </c>
      <c r="D42" s="1">
        <v>621091</v>
      </c>
      <c r="E42" s="1">
        <v>738191</v>
      </c>
      <c r="F42" s="1">
        <v>901780</v>
      </c>
      <c r="G42" s="1">
        <v>989474</v>
      </c>
      <c r="H42" s="1">
        <v>912034</v>
      </c>
      <c r="I42" s="1">
        <v>946499</v>
      </c>
      <c r="J42" s="1">
        <v>801856</v>
      </c>
      <c r="K42" s="1">
        <v>695777</v>
      </c>
      <c r="L42" s="1">
        <v>626393</v>
      </c>
      <c r="M42" s="1">
        <v>574858</v>
      </c>
      <c r="N42" s="1">
        <v>219861</v>
      </c>
      <c r="O42" s="1">
        <v>8514582</v>
      </c>
    </row>
    <row r="43" spans="1:15" x14ac:dyDescent="0.25">
      <c r="A43">
        <v>2018</v>
      </c>
      <c r="B43" t="s">
        <v>21</v>
      </c>
    </row>
    <row r="44" spans="1:15" x14ac:dyDescent="0.25">
      <c r="A44">
        <v>2017</v>
      </c>
      <c r="B44" t="s">
        <v>21</v>
      </c>
    </row>
    <row r="45" spans="1:15" x14ac:dyDescent="0.25">
      <c r="A45">
        <v>2016</v>
      </c>
      <c r="B45" t="s">
        <v>21</v>
      </c>
      <c r="C45" s="1">
        <v>661581</v>
      </c>
      <c r="D45" s="1">
        <v>699173</v>
      </c>
      <c r="E45" s="1">
        <v>1007590</v>
      </c>
      <c r="F45" s="1">
        <v>1055443</v>
      </c>
      <c r="G45" s="1">
        <v>886661</v>
      </c>
      <c r="H45" s="1">
        <v>919940</v>
      </c>
      <c r="I45" s="1">
        <v>831067</v>
      </c>
      <c r="J45" s="1">
        <v>700785</v>
      </c>
      <c r="K45" s="1">
        <v>702468</v>
      </c>
      <c r="L45" s="1">
        <v>517573</v>
      </c>
      <c r="M45" s="1">
        <v>751467</v>
      </c>
      <c r="N45" s="1">
        <v>542250</v>
      </c>
      <c r="O45" s="1">
        <v>9275998</v>
      </c>
    </row>
    <row r="46" spans="1:15" x14ac:dyDescent="0.25">
      <c r="A46">
        <v>2015</v>
      </c>
      <c r="B46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DBE5-8D69-48D9-ABC2-0DB283F7B82D}">
  <dimension ref="A1:B97"/>
  <sheetViews>
    <sheetView topLeftCell="A83" workbookViewId="0">
      <selection activeCell="P103" sqref="P103"/>
    </sheetView>
  </sheetViews>
  <sheetFormatPr defaultRowHeight="18.75" x14ac:dyDescent="0.25"/>
  <cols>
    <col min="1" max="1" width="11.7109375" style="202" bestFit="1" customWidth="1"/>
    <col min="2" max="2" width="13.7109375" bestFit="1" customWidth="1"/>
  </cols>
  <sheetData>
    <row r="1" spans="1:2" x14ac:dyDescent="0.25">
      <c r="A1" s="149" t="s">
        <v>38</v>
      </c>
      <c r="B1" t="s">
        <v>74</v>
      </c>
    </row>
    <row r="2" spans="1:2" x14ac:dyDescent="0.25">
      <c r="A2" s="196">
        <v>41183</v>
      </c>
      <c r="B2">
        <v>12943.14484297715</v>
      </c>
    </row>
    <row r="3" spans="1:2" x14ac:dyDescent="0.25">
      <c r="A3" s="194">
        <v>41214</v>
      </c>
      <c r="B3">
        <v>12831.962823124999</v>
      </c>
    </row>
    <row r="4" spans="1:2" x14ac:dyDescent="0.25">
      <c r="A4" s="194">
        <v>41244</v>
      </c>
      <c r="B4">
        <v>12867.244930073924</v>
      </c>
    </row>
    <row r="5" spans="1:2" x14ac:dyDescent="0.25">
      <c r="A5" s="194">
        <v>41275</v>
      </c>
      <c r="B5">
        <v>16803.660925772849</v>
      </c>
    </row>
    <row r="6" spans="1:2" x14ac:dyDescent="0.25">
      <c r="A6" s="194">
        <v>41306</v>
      </c>
      <c r="B6">
        <v>24784.717916034224</v>
      </c>
    </row>
    <row r="7" spans="1:2" x14ac:dyDescent="0.25">
      <c r="A7" s="194">
        <v>41334</v>
      </c>
      <c r="B7">
        <v>42244.362982022853</v>
      </c>
    </row>
    <row r="8" spans="1:2" x14ac:dyDescent="0.25">
      <c r="A8" s="194">
        <v>41365</v>
      </c>
      <c r="B8">
        <v>21278.742630798613</v>
      </c>
    </row>
    <row r="9" spans="1:2" x14ac:dyDescent="0.25">
      <c r="A9" s="194">
        <v>41395</v>
      </c>
      <c r="B9">
        <v>13498.467042271506</v>
      </c>
    </row>
    <row r="10" spans="1:2" x14ac:dyDescent="0.25">
      <c r="A10" s="194">
        <v>41426</v>
      </c>
      <c r="B10">
        <v>13347.999789722224</v>
      </c>
    </row>
    <row r="11" spans="1:2" x14ac:dyDescent="0.25">
      <c r="A11" s="194">
        <v>41456</v>
      </c>
      <c r="B11">
        <v>48945.915788642473</v>
      </c>
    </row>
    <row r="12" spans="1:2" x14ac:dyDescent="0.25">
      <c r="A12" s="194">
        <v>41487</v>
      </c>
      <c r="B12">
        <v>42965.331064952959</v>
      </c>
    </row>
    <row r="13" spans="1:2" x14ac:dyDescent="0.25">
      <c r="A13" s="194">
        <v>41518</v>
      </c>
      <c r="B13">
        <v>52793.46833930556</v>
      </c>
    </row>
    <row r="14" spans="1:2" x14ac:dyDescent="0.25">
      <c r="A14" s="194">
        <v>41548</v>
      </c>
      <c r="B14">
        <v>13106.662123286291</v>
      </c>
    </row>
    <row r="15" spans="1:2" x14ac:dyDescent="0.25">
      <c r="A15" s="194">
        <v>41579</v>
      </c>
      <c r="B15">
        <v>31504.356369444446</v>
      </c>
    </row>
    <row r="16" spans="1:2" x14ac:dyDescent="0.25">
      <c r="A16" s="196">
        <v>41609</v>
      </c>
      <c r="B16">
        <v>14020.927660685484</v>
      </c>
    </row>
    <row r="17" spans="1:2" x14ac:dyDescent="0.25">
      <c r="A17" s="196">
        <v>41640</v>
      </c>
      <c r="B17">
        <v>13137.557280141129</v>
      </c>
    </row>
    <row r="18" spans="1:2" x14ac:dyDescent="0.25">
      <c r="A18" s="196">
        <v>41671</v>
      </c>
      <c r="B18">
        <v>13022.543195089287</v>
      </c>
    </row>
    <row r="19" spans="1:2" x14ac:dyDescent="0.25">
      <c r="A19" s="196">
        <v>41699</v>
      </c>
      <c r="B19">
        <v>18790.499270833334</v>
      </c>
    </row>
    <row r="20" spans="1:2" x14ac:dyDescent="0.25">
      <c r="A20" s="196">
        <v>41730</v>
      </c>
      <c r="B20">
        <v>13268.416224765544</v>
      </c>
    </row>
    <row r="21" spans="1:2" x14ac:dyDescent="0.25">
      <c r="A21" s="196">
        <v>41760</v>
      </c>
      <c r="B21">
        <v>13054.253001445864</v>
      </c>
    </row>
    <row r="22" spans="1:2" x14ac:dyDescent="0.25">
      <c r="A22" s="196">
        <v>41791</v>
      </c>
      <c r="B22">
        <v>13069.017015888501</v>
      </c>
    </row>
    <row r="23" spans="1:2" x14ac:dyDescent="0.25">
      <c r="A23" s="196">
        <v>41821</v>
      </c>
      <c r="B23">
        <v>18432.525409719878</v>
      </c>
    </row>
    <row r="24" spans="1:2" x14ac:dyDescent="0.25">
      <c r="A24" s="196">
        <v>41852</v>
      </c>
      <c r="B24">
        <v>22836.175123224504</v>
      </c>
    </row>
    <row r="25" spans="1:2" x14ac:dyDescent="0.25">
      <c r="A25" s="196">
        <v>41883</v>
      </c>
      <c r="B25">
        <v>18672.603377538249</v>
      </c>
    </row>
    <row r="26" spans="1:2" x14ac:dyDescent="0.25">
      <c r="A26" s="196">
        <v>41913</v>
      </c>
      <c r="B26">
        <v>27609.809663306452</v>
      </c>
    </row>
    <row r="27" spans="1:2" x14ac:dyDescent="0.25">
      <c r="A27" s="196">
        <v>41944</v>
      </c>
      <c r="B27">
        <v>12729.589166562499</v>
      </c>
    </row>
    <row r="28" spans="1:2" x14ac:dyDescent="0.25">
      <c r="A28" s="196">
        <v>41974</v>
      </c>
      <c r="B28">
        <v>18985.600970026881</v>
      </c>
    </row>
    <row r="29" spans="1:2" x14ac:dyDescent="0.25">
      <c r="A29" s="196">
        <v>42005</v>
      </c>
      <c r="B29">
        <v>15928.663051646507</v>
      </c>
    </row>
    <row r="30" spans="1:2" x14ac:dyDescent="0.25">
      <c r="A30" s="196">
        <v>42036</v>
      </c>
      <c r="B30">
        <v>27520.809427752974</v>
      </c>
    </row>
    <row r="31" spans="1:2" x14ac:dyDescent="0.25">
      <c r="A31" s="196">
        <v>42064</v>
      </c>
      <c r="B31">
        <v>29708.369274395161</v>
      </c>
    </row>
    <row r="32" spans="1:2" x14ac:dyDescent="0.25">
      <c r="A32" s="196">
        <v>42095</v>
      </c>
      <c r="B32">
        <v>12943.265250104385</v>
      </c>
    </row>
    <row r="33" spans="1:2" x14ac:dyDescent="0.25">
      <c r="A33" s="196">
        <v>42125</v>
      </c>
      <c r="B33">
        <v>12967.025745060484</v>
      </c>
    </row>
    <row r="34" spans="1:2" x14ac:dyDescent="0.25">
      <c r="A34" s="196">
        <v>42156</v>
      </c>
      <c r="B34">
        <v>13262.60098929068</v>
      </c>
    </row>
    <row r="35" spans="1:2" x14ac:dyDescent="0.25">
      <c r="A35" s="196">
        <v>42186</v>
      </c>
      <c r="B35">
        <v>27787.321674899056</v>
      </c>
    </row>
    <row r="36" spans="1:2" x14ac:dyDescent="0.25">
      <c r="A36" s="196">
        <v>42217</v>
      </c>
      <c r="B36">
        <v>31477.056187096776</v>
      </c>
    </row>
    <row r="37" spans="1:2" x14ac:dyDescent="0.25">
      <c r="A37" s="196">
        <v>42248</v>
      </c>
      <c r="B37">
        <v>22248.621477777779</v>
      </c>
    </row>
    <row r="38" spans="1:2" x14ac:dyDescent="0.25">
      <c r="A38" s="196">
        <v>42278</v>
      </c>
      <c r="B38">
        <v>29386.808265188174</v>
      </c>
    </row>
    <row r="39" spans="1:2" x14ac:dyDescent="0.25">
      <c r="A39" s="196">
        <v>42309</v>
      </c>
      <c r="B39">
        <v>15751.361206493055</v>
      </c>
    </row>
    <row r="40" spans="1:2" x14ac:dyDescent="0.25">
      <c r="A40" s="196">
        <v>42339</v>
      </c>
      <c r="B40">
        <v>13576.61719297715</v>
      </c>
    </row>
    <row r="41" spans="1:2" x14ac:dyDescent="0.25">
      <c r="A41" s="196">
        <v>42370</v>
      </c>
      <c r="B41">
        <v>14692.714870564516</v>
      </c>
    </row>
    <row r="42" spans="1:2" x14ac:dyDescent="0.25">
      <c r="A42" s="196">
        <v>42401</v>
      </c>
      <c r="B42">
        <v>29804.474181015852</v>
      </c>
    </row>
    <row r="43" spans="1:2" x14ac:dyDescent="0.25">
      <c r="A43" s="196">
        <v>42430</v>
      </c>
      <c r="B43">
        <v>18746.771676780914</v>
      </c>
    </row>
    <row r="44" spans="1:2" x14ac:dyDescent="0.25">
      <c r="A44" s="196">
        <v>42461</v>
      </c>
      <c r="B44">
        <v>12978.023007301808</v>
      </c>
    </row>
    <row r="45" spans="1:2" x14ac:dyDescent="0.25">
      <c r="A45" s="196">
        <v>42491</v>
      </c>
      <c r="B45">
        <v>13161.478727049731</v>
      </c>
    </row>
    <row r="46" spans="1:2" x14ac:dyDescent="0.25">
      <c r="A46" s="196">
        <v>42522</v>
      </c>
      <c r="B46">
        <v>13068.404701909723</v>
      </c>
    </row>
    <row r="47" spans="1:2" x14ac:dyDescent="0.25">
      <c r="A47" s="196">
        <v>42552</v>
      </c>
      <c r="B47">
        <v>13401.848723655914</v>
      </c>
    </row>
    <row r="48" spans="1:2" x14ac:dyDescent="0.25">
      <c r="A48" s="196">
        <v>42583</v>
      </c>
      <c r="B48">
        <v>28003.720349241146</v>
      </c>
    </row>
    <row r="49" spans="1:2" x14ac:dyDescent="0.25">
      <c r="A49" s="196">
        <v>42614</v>
      </c>
      <c r="B49">
        <v>13993.559227881944</v>
      </c>
    </row>
    <row r="50" spans="1:2" x14ac:dyDescent="0.25">
      <c r="A50" s="196">
        <v>42644</v>
      </c>
      <c r="B50">
        <v>17248.59983827285</v>
      </c>
    </row>
    <row r="51" spans="1:2" x14ac:dyDescent="0.25">
      <c r="A51" s="196">
        <v>42675</v>
      </c>
      <c r="B51">
        <v>18749.587514895833</v>
      </c>
    </row>
    <row r="52" spans="1:2" x14ac:dyDescent="0.25">
      <c r="A52" s="196">
        <v>42705</v>
      </c>
      <c r="B52">
        <v>25250.060287836019</v>
      </c>
    </row>
    <row r="53" spans="1:2" x14ac:dyDescent="0.25">
      <c r="A53" s="196">
        <v>42736</v>
      </c>
      <c r="B53">
        <v>34817.463251344088</v>
      </c>
    </row>
    <row r="54" spans="1:2" x14ac:dyDescent="0.25">
      <c r="A54" s="196">
        <v>42767</v>
      </c>
      <c r="B54">
        <v>56641.167961495536</v>
      </c>
    </row>
    <row r="55" spans="1:2" x14ac:dyDescent="0.25">
      <c r="A55" s="196">
        <v>42795</v>
      </c>
      <c r="B55">
        <v>56408.451383974359</v>
      </c>
    </row>
    <row r="56" spans="1:2" x14ac:dyDescent="0.25">
      <c r="A56" s="196">
        <v>42826</v>
      </c>
      <c r="B56">
        <v>16604.41216670139</v>
      </c>
    </row>
    <row r="57" spans="1:2" x14ac:dyDescent="0.25">
      <c r="A57" s="196">
        <v>42856</v>
      </c>
      <c r="B57">
        <v>13196.995993985216</v>
      </c>
    </row>
    <row r="58" spans="1:2" x14ac:dyDescent="0.25">
      <c r="A58" s="196">
        <v>42887</v>
      </c>
      <c r="B58">
        <v>13342.747695125348</v>
      </c>
    </row>
    <row r="59" spans="1:2" x14ac:dyDescent="0.25">
      <c r="A59" s="196">
        <v>42917</v>
      </c>
      <c r="B59">
        <v>24967.260131586019</v>
      </c>
    </row>
    <row r="60" spans="1:2" x14ac:dyDescent="0.25">
      <c r="A60" s="196">
        <v>42948</v>
      </c>
      <c r="B60">
        <v>27770.549623084677</v>
      </c>
    </row>
    <row r="61" spans="1:2" x14ac:dyDescent="0.25">
      <c r="A61" s="196">
        <v>42979</v>
      </c>
      <c r="B61">
        <v>13659.394183993056</v>
      </c>
    </row>
    <row r="62" spans="1:2" x14ac:dyDescent="0.25">
      <c r="A62" s="207">
        <v>43009</v>
      </c>
      <c r="B62" s="208">
        <v>14133.520640456991</v>
      </c>
    </row>
    <row r="63" spans="1:2" x14ac:dyDescent="0.25">
      <c r="A63" s="207">
        <v>43040</v>
      </c>
      <c r="B63" s="208">
        <v>13483.61817576389</v>
      </c>
    </row>
    <row r="64" spans="1:2" x14ac:dyDescent="0.25">
      <c r="A64" s="207">
        <v>43070</v>
      </c>
      <c r="B64" s="208">
        <v>13489.506635887097</v>
      </c>
    </row>
    <row r="65" spans="1:2" x14ac:dyDescent="0.25">
      <c r="A65" s="207">
        <v>43101</v>
      </c>
      <c r="B65" s="208">
        <v>13425.121453360216</v>
      </c>
    </row>
    <row r="66" spans="1:2" x14ac:dyDescent="0.25">
      <c r="A66" s="207">
        <v>43132</v>
      </c>
      <c r="B66" s="208">
        <v>13303.989842435562</v>
      </c>
    </row>
    <row r="67" spans="1:2" x14ac:dyDescent="0.25">
      <c r="A67" s="207">
        <v>43160</v>
      </c>
      <c r="B67" s="208">
        <v>13290.725278862337</v>
      </c>
    </row>
    <row r="68" spans="1:2" x14ac:dyDescent="0.25">
      <c r="A68" s="207">
        <v>43191</v>
      </c>
      <c r="B68" s="208">
        <v>13263.913876597222</v>
      </c>
    </row>
    <row r="69" spans="1:2" x14ac:dyDescent="0.25">
      <c r="A69" s="207">
        <v>43221</v>
      </c>
      <c r="B69" s="208">
        <v>13172.053768261454</v>
      </c>
    </row>
    <row r="70" spans="1:2" x14ac:dyDescent="0.25">
      <c r="A70" s="207">
        <v>43252</v>
      </c>
      <c r="B70" s="208">
        <v>13131.919259239889</v>
      </c>
    </row>
    <row r="71" spans="1:2" x14ac:dyDescent="0.25">
      <c r="A71" s="207">
        <v>43282</v>
      </c>
      <c r="B71" s="208">
        <v>33821.418801377687</v>
      </c>
    </row>
    <row r="72" spans="1:2" x14ac:dyDescent="0.25">
      <c r="A72" s="207">
        <v>43313</v>
      </c>
      <c r="B72" s="208">
        <v>22018.593620902055</v>
      </c>
    </row>
    <row r="73" spans="1:2" x14ac:dyDescent="0.25">
      <c r="A73" s="207">
        <v>43344</v>
      </c>
      <c r="B73" s="208">
        <v>32111.894897708335</v>
      </c>
    </row>
    <row r="74" spans="1:2" x14ac:dyDescent="0.25">
      <c r="A74" s="207">
        <v>43374</v>
      </c>
      <c r="B74" s="208">
        <v>55465.219605678765</v>
      </c>
    </row>
    <row r="75" spans="1:2" x14ac:dyDescent="0.25">
      <c r="A75" s="207">
        <v>43405</v>
      </c>
      <c r="B75" s="208">
        <v>14704.476924375</v>
      </c>
    </row>
    <row r="76" spans="1:2" x14ac:dyDescent="0.25">
      <c r="A76" s="207">
        <v>43435</v>
      </c>
      <c r="B76" s="208">
        <v>13656.733767708334</v>
      </c>
    </row>
    <row r="77" spans="1:2" x14ac:dyDescent="0.25">
      <c r="A77" s="207">
        <v>43466</v>
      </c>
      <c r="B77" s="208">
        <v>16034.079597345431</v>
      </c>
    </row>
    <row r="78" spans="1:2" x14ac:dyDescent="0.25">
      <c r="A78" s="207">
        <v>43497</v>
      </c>
      <c r="B78" s="208">
        <v>54794.909385863095</v>
      </c>
    </row>
    <row r="79" spans="1:2" x14ac:dyDescent="0.25">
      <c r="A79" s="207">
        <v>43525</v>
      </c>
      <c r="B79" s="208">
        <v>100518.3659030242</v>
      </c>
    </row>
    <row r="80" spans="1:2" x14ac:dyDescent="0.25">
      <c r="A80" s="207">
        <v>43556</v>
      </c>
      <c r="B80" s="208">
        <v>30278.2815290625</v>
      </c>
    </row>
    <row r="81" spans="1:2" x14ac:dyDescent="0.25">
      <c r="A81" s="207">
        <v>43586</v>
      </c>
      <c r="B81" s="208">
        <v>13898.218747009409</v>
      </c>
    </row>
    <row r="82" spans="1:2" x14ac:dyDescent="0.25">
      <c r="A82" s="207">
        <v>43617</v>
      </c>
      <c r="B82" s="208">
        <v>13371.032626390819</v>
      </c>
    </row>
    <row r="83" spans="1:2" x14ac:dyDescent="0.25">
      <c r="A83" s="207">
        <v>43647</v>
      </c>
      <c r="B83" s="208">
        <v>13586.246588978494</v>
      </c>
    </row>
    <row r="84" spans="1:2" x14ac:dyDescent="0.25">
      <c r="A84" s="207">
        <v>43678</v>
      </c>
      <c r="B84" s="208">
        <v>14980.927760987903</v>
      </c>
    </row>
    <row r="85" spans="1:2" x14ac:dyDescent="0.25">
      <c r="A85" s="207">
        <v>43709</v>
      </c>
      <c r="B85" s="208">
        <v>16924.143928541667</v>
      </c>
    </row>
    <row r="86" spans="1:2" x14ac:dyDescent="0.25">
      <c r="A86" s="207">
        <v>43739</v>
      </c>
      <c r="B86" s="208">
        <v>14130.277054435484</v>
      </c>
    </row>
    <row r="87" spans="1:2" x14ac:dyDescent="0.25">
      <c r="A87" s="207">
        <v>43770</v>
      </c>
      <c r="B87" s="208">
        <v>16875.460405347221</v>
      </c>
    </row>
    <row r="88" spans="1:2" x14ac:dyDescent="0.25">
      <c r="A88" s="207">
        <v>43800</v>
      </c>
      <c r="B88" s="208">
        <v>29110.51555339382</v>
      </c>
    </row>
    <row r="89" spans="1:2" x14ac:dyDescent="0.25">
      <c r="A89" s="207">
        <v>43831</v>
      </c>
      <c r="B89" s="208">
        <v>15496.049766028225</v>
      </c>
    </row>
    <row r="90" spans="1:2" x14ac:dyDescent="0.25">
      <c r="A90" s="207">
        <v>43862</v>
      </c>
      <c r="B90" s="208">
        <v>28053.514986002159</v>
      </c>
    </row>
    <row r="91" spans="1:2" x14ac:dyDescent="0.25">
      <c r="A91" s="207">
        <v>43891</v>
      </c>
      <c r="B91" s="208">
        <v>58157.396003528229</v>
      </c>
    </row>
    <row r="92" spans="1:2" x14ac:dyDescent="0.25">
      <c r="A92" s="207">
        <v>43922</v>
      </c>
      <c r="B92" s="208">
        <v>27291.555760347223</v>
      </c>
    </row>
    <row r="93" spans="1:2" x14ac:dyDescent="0.25">
      <c r="A93" s="207">
        <v>43952</v>
      </c>
      <c r="B93" s="208">
        <v>13443.528804032259</v>
      </c>
    </row>
    <row r="94" spans="1:2" x14ac:dyDescent="0.25">
      <c r="A94" s="207">
        <v>43983</v>
      </c>
      <c r="B94" s="208">
        <v>13223.442032013891</v>
      </c>
    </row>
    <row r="95" spans="1:2" x14ac:dyDescent="0.25">
      <c r="A95" s="207">
        <v>44013</v>
      </c>
      <c r="B95" s="208">
        <v>13201.496469590053</v>
      </c>
    </row>
    <row r="96" spans="1:2" x14ac:dyDescent="0.25">
      <c r="A96" s="207">
        <v>44044</v>
      </c>
      <c r="B96" s="208">
        <v>13255.435540235294</v>
      </c>
    </row>
    <row r="97" spans="1:2" x14ac:dyDescent="0.25">
      <c r="A97" s="207">
        <v>44075</v>
      </c>
      <c r="B97" s="208">
        <v>13098.632896388888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BDAA4-FB4F-40E0-8FDE-018F8FD8EB3B}">
  <dimension ref="A1:D97"/>
  <sheetViews>
    <sheetView workbookViewId="0">
      <selection activeCell="A2" sqref="A2"/>
    </sheetView>
  </sheetViews>
  <sheetFormatPr defaultRowHeight="18.75" x14ac:dyDescent="0.25"/>
  <cols>
    <col min="1" max="1" width="11.7109375" style="202" bestFit="1" customWidth="1"/>
    <col min="3" max="3" width="11" bestFit="1" customWidth="1"/>
  </cols>
  <sheetData>
    <row r="1" spans="1:4" x14ac:dyDescent="0.25">
      <c r="A1" s="149" t="s">
        <v>38</v>
      </c>
      <c r="B1" t="s">
        <v>79</v>
      </c>
      <c r="C1" t="s">
        <v>77</v>
      </c>
      <c r="D1" t="s">
        <v>76</v>
      </c>
    </row>
    <row r="2" spans="1:4" x14ac:dyDescent="0.25">
      <c r="A2" s="196">
        <v>41183</v>
      </c>
      <c r="B2">
        <v>69.922076612903197</v>
      </c>
      <c r="C2">
        <f>60.3307</f>
        <v>60.3307</v>
      </c>
      <c r="D2">
        <f>B2*C2</f>
        <v>4218.4478275100792</v>
      </c>
    </row>
    <row r="3" spans="1:4" x14ac:dyDescent="0.25">
      <c r="A3" s="194">
        <v>41214</v>
      </c>
      <c r="B3">
        <v>71.225277777777592</v>
      </c>
      <c r="C3">
        <f t="shared" ref="C3:C66" si="0">60.3307</f>
        <v>60.3307</v>
      </c>
      <c r="D3">
        <f t="shared" ref="D3:D66" si="1">B3*C3</f>
        <v>4297.0708660277669</v>
      </c>
    </row>
    <row r="4" spans="1:4" x14ac:dyDescent="0.25">
      <c r="A4" s="194">
        <v>41244</v>
      </c>
      <c r="B4">
        <v>70.183131720430083</v>
      </c>
      <c r="C4">
        <f t="shared" si="0"/>
        <v>60.3307</v>
      </c>
      <c r="D4">
        <f t="shared" si="1"/>
        <v>4234.1974648857513</v>
      </c>
    </row>
    <row r="5" spans="1:4" x14ac:dyDescent="0.25">
      <c r="A5" s="194">
        <v>41275</v>
      </c>
      <c r="B5">
        <v>70.456182795698837</v>
      </c>
      <c r="C5">
        <f t="shared" si="0"/>
        <v>60.3307</v>
      </c>
      <c r="D5">
        <f t="shared" si="1"/>
        <v>4250.6708273924678</v>
      </c>
    </row>
    <row r="6" spans="1:4" x14ac:dyDescent="0.25">
      <c r="A6" s="194">
        <v>41306</v>
      </c>
      <c r="B6">
        <v>69.45616387337077</v>
      </c>
      <c r="C6">
        <f t="shared" si="0"/>
        <v>60.3307</v>
      </c>
      <c r="D6">
        <f t="shared" si="1"/>
        <v>4190.3389857951697</v>
      </c>
    </row>
    <row r="7" spans="1:4" x14ac:dyDescent="0.25">
      <c r="A7" s="194">
        <v>41334</v>
      </c>
      <c r="B7">
        <v>70.091465053761965</v>
      </c>
      <c r="C7">
        <f t="shared" si="0"/>
        <v>60.3307</v>
      </c>
      <c r="D7">
        <f t="shared" si="1"/>
        <v>4228.6671507189967</v>
      </c>
    </row>
    <row r="8" spans="1:4" x14ac:dyDescent="0.25">
      <c r="A8" s="194">
        <v>41365</v>
      </c>
      <c r="B8">
        <v>70.579374999998294</v>
      </c>
      <c r="C8">
        <f t="shared" si="0"/>
        <v>60.3307</v>
      </c>
      <c r="D8">
        <f t="shared" si="1"/>
        <v>4258.1030993123968</v>
      </c>
    </row>
    <row r="9" spans="1:4" x14ac:dyDescent="0.25">
      <c r="A9" s="194">
        <v>41395</v>
      </c>
      <c r="B9">
        <v>67.309195015156064</v>
      </c>
      <c r="C9">
        <f t="shared" si="0"/>
        <v>60.3307</v>
      </c>
      <c r="D9">
        <f t="shared" si="1"/>
        <v>4060.8108517008759</v>
      </c>
    </row>
    <row r="10" spans="1:4" x14ac:dyDescent="0.25">
      <c r="A10" s="194">
        <v>41426</v>
      </c>
      <c r="B10">
        <v>67.647708333332417</v>
      </c>
      <c r="C10">
        <f t="shared" si="0"/>
        <v>60.3307</v>
      </c>
      <c r="D10">
        <f t="shared" si="1"/>
        <v>4081.2335971457783</v>
      </c>
    </row>
    <row r="11" spans="1:4" x14ac:dyDescent="0.25">
      <c r="A11" s="194">
        <v>41456</v>
      </c>
      <c r="B11">
        <v>108.5137432795694</v>
      </c>
      <c r="C11">
        <f t="shared" si="0"/>
        <v>60.3307</v>
      </c>
      <c r="D11">
        <f t="shared" si="1"/>
        <v>6546.7100916767176</v>
      </c>
    </row>
    <row r="12" spans="1:4" x14ac:dyDescent="0.25">
      <c r="A12" s="194">
        <v>41487</v>
      </c>
      <c r="B12">
        <v>97.880006720430728</v>
      </c>
      <c r="C12">
        <f t="shared" si="0"/>
        <v>60.3307</v>
      </c>
      <c r="D12">
        <f t="shared" si="1"/>
        <v>5905.1693214482902</v>
      </c>
    </row>
    <row r="13" spans="1:4" x14ac:dyDescent="0.25">
      <c r="A13" s="194">
        <v>41518</v>
      </c>
      <c r="B13">
        <v>88.356840277777323</v>
      </c>
      <c r="C13">
        <f t="shared" si="0"/>
        <v>60.3307</v>
      </c>
      <c r="D13">
        <f t="shared" si="1"/>
        <v>5330.6300237465002</v>
      </c>
    </row>
    <row r="14" spans="1:4" x14ac:dyDescent="0.25">
      <c r="A14" s="194">
        <v>41548</v>
      </c>
      <c r="B14">
        <v>69.782426075267423</v>
      </c>
      <c r="C14">
        <f t="shared" si="0"/>
        <v>60.3307</v>
      </c>
      <c r="D14">
        <f t="shared" si="1"/>
        <v>4210.0226128191362</v>
      </c>
    </row>
    <row r="15" spans="1:4" x14ac:dyDescent="0.25">
      <c r="A15" s="194">
        <v>41579</v>
      </c>
      <c r="B15">
        <v>69.02618055555476</v>
      </c>
      <c r="C15">
        <f t="shared" si="0"/>
        <v>60.3307</v>
      </c>
      <c r="D15">
        <f t="shared" si="1"/>
        <v>4164.3977912430073</v>
      </c>
    </row>
    <row r="16" spans="1:4" x14ac:dyDescent="0.25">
      <c r="A16" s="196">
        <v>41609</v>
      </c>
      <c r="B16">
        <v>69.912197580643237</v>
      </c>
      <c r="C16">
        <f t="shared" si="0"/>
        <v>60.3307</v>
      </c>
      <c r="D16">
        <f t="shared" si="1"/>
        <v>4217.8518185785133</v>
      </c>
    </row>
    <row r="17" spans="1:4" x14ac:dyDescent="0.25">
      <c r="A17" s="196">
        <v>41640</v>
      </c>
      <c r="B17">
        <v>70.727083333334548</v>
      </c>
      <c r="C17">
        <f t="shared" si="0"/>
        <v>60.3307</v>
      </c>
      <c r="D17">
        <f t="shared" si="1"/>
        <v>4267.0144464584064</v>
      </c>
    </row>
    <row r="18" spans="1:4" x14ac:dyDescent="0.25">
      <c r="A18" s="196">
        <v>41671</v>
      </c>
      <c r="B18">
        <v>71.754375467464342</v>
      </c>
      <c r="C18">
        <f t="shared" si="0"/>
        <v>60.3307</v>
      </c>
      <c r="D18">
        <f t="shared" si="1"/>
        <v>4328.9917000149508</v>
      </c>
    </row>
    <row r="19" spans="1:4" x14ac:dyDescent="0.25">
      <c r="A19" s="196">
        <v>41699</v>
      </c>
      <c r="B19">
        <v>74.000873655911093</v>
      </c>
      <c r="C19">
        <f t="shared" si="0"/>
        <v>60.3307</v>
      </c>
      <c r="D19">
        <f t="shared" si="1"/>
        <v>4464.5245082726751</v>
      </c>
    </row>
    <row r="20" spans="1:4" x14ac:dyDescent="0.25">
      <c r="A20" s="196">
        <v>41730</v>
      </c>
      <c r="B20">
        <v>73.363194444444503</v>
      </c>
      <c r="C20">
        <f t="shared" si="0"/>
        <v>60.3307</v>
      </c>
      <c r="D20">
        <f t="shared" si="1"/>
        <v>4426.0528750694484</v>
      </c>
    </row>
    <row r="21" spans="1:4" x14ac:dyDescent="0.25">
      <c r="A21" s="196">
        <v>41760</v>
      </c>
      <c r="B21">
        <v>71.57533602150572</v>
      </c>
      <c r="C21">
        <f t="shared" si="0"/>
        <v>60.3307</v>
      </c>
      <c r="D21">
        <f t="shared" si="1"/>
        <v>4318.1901249126549</v>
      </c>
    </row>
    <row r="22" spans="1:4" x14ac:dyDescent="0.25">
      <c r="A22" s="196">
        <v>41791</v>
      </c>
      <c r="B22">
        <v>70.147130434782028</v>
      </c>
      <c r="C22">
        <f t="shared" si="0"/>
        <v>60.3307</v>
      </c>
      <c r="D22">
        <f t="shared" si="1"/>
        <v>4232.025482121704</v>
      </c>
    </row>
    <row r="23" spans="1:4" x14ac:dyDescent="0.25">
      <c r="A23" s="196">
        <v>41821</v>
      </c>
      <c r="B23">
        <v>70.933411764705269</v>
      </c>
      <c r="C23">
        <f t="shared" si="0"/>
        <v>60.3307</v>
      </c>
      <c r="D23">
        <f t="shared" si="1"/>
        <v>4279.4623851529041</v>
      </c>
    </row>
    <row r="24" spans="1:4" x14ac:dyDescent="0.25">
      <c r="A24" s="196">
        <v>41852</v>
      </c>
      <c r="B24">
        <v>71.0425826028318</v>
      </c>
      <c r="C24">
        <f t="shared" si="0"/>
        <v>60.3307</v>
      </c>
      <c r="D24">
        <f t="shared" si="1"/>
        <v>4286.0487382366646</v>
      </c>
    </row>
    <row r="25" spans="1:4" x14ac:dyDescent="0.25">
      <c r="A25" s="196">
        <v>41883</v>
      </c>
      <c r="B25">
        <v>74.890798611110412</v>
      </c>
      <c r="C25">
        <f t="shared" si="0"/>
        <v>60.3307</v>
      </c>
      <c r="D25">
        <f t="shared" si="1"/>
        <v>4518.2143037673186</v>
      </c>
    </row>
    <row r="26" spans="1:4" x14ac:dyDescent="0.25">
      <c r="A26" s="196">
        <v>41913</v>
      </c>
      <c r="B26">
        <v>72.640826612904192</v>
      </c>
      <c r="C26">
        <f t="shared" si="0"/>
        <v>60.3307</v>
      </c>
      <c r="D26">
        <f t="shared" si="1"/>
        <v>4382.4719181351393</v>
      </c>
    </row>
    <row r="27" spans="1:4" x14ac:dyDescent="0.25">
      <c r="A27" s="196">
        <v>41944</v>
      </c>
      <c r="B27">
        <v>71.833750000001174</v>
      </c>
      <c r="C27">
        <f t="shared" si="0"/>
        <v>60.3307</v>
      </c>
      <c r="D27">
        <f t="shared" si="1"/>
        <v>4333.7804211250705</v>
      </c>
    </row>
    <row r="28" spans="1:4" x14ac:dyDescent="0.25">
      <c r="A28" s="196">
        <v>41974</v>
      </c>
      <c r="B28">
        <v>72.761626344086395</v>
      </c>
      <c r="C28">
        <f t="shared" si="0"/>
        <v>60.3307</v>
      </c>
      <c r="D28">
        <f t="shared" si="1"/>
        <v>4389.7598504771731</v>
      </c>
    </row>
    <row r="29" spans="1:4" x14ac:dyDescent="0.25">
      <c r="A29" s="196">
        <v>42005</v>
      </c>
      <c r="B29">
        <v>71.984744623657065</v>
      </c>
      <c r="C29">
        <f t="shared" si="0"/>
        <v>60.3307</v>
      </c>
      <c r="D29">
        <f t="shared" si="1"/>
        <v>4342.8900324664673</v>
      </c>
    </row>
    <row r="30" spans="1:4" x14ac:dyDescent="0.25">
      <c r="A30" s="196">
        <v>42036</v>
      </c>
      <c r="B30">
        <v>71.744940476191616</v>
      </c>
      <c r="C30">
        <f t="shared" si="0"/>
        <v>60.3307</v>
      </c>
      <c r="D30">
        <f t="shared" si="1"/>
        <v>4328.4224803869738</v>
      </c>
    </row>
    <row r="31" spans="1:4" x14ac:dyDescent="0.25">
      <c r="A31" s="196">
        <v>42064</v>
      </c>
      <c r="B31">
        <v>73.71783310901894</v>
      </c>
      <c r="C31">
        <f t="shared" si="0"/>
        <v>60.3307</v>
      </c>
      <c r="D31">
        <f t="shared" si="1"/>
        <v>4447.4484739502886</v>
      </c>
    </row>
    <row r="32" spans="1:4" x14ac:dyDescent="0.25">
      <c r="A32" s="196">
        <v>42095</v>
      </c>
      <c r="B32">
        <v>68.737326388887354</v>
      </c>
      <c r="C32">
        <f t="shared" si="0"/>
        <v>60.3307</v>
      </c>
      <c r="D32">
        <f t="shared" si="1"/>
        <v>4146.9710171700463</v>
      </c>
    </row>
    <row r="33" spans="1:4" x14ac:dyDescent="0.25">
      <c r="A33" s="196">
        <v>42125</v>
      </c>
      <c r="B33">
        <v>69.615994623655922</v>
      </c>
      <c r="C33">
        <f t="shared" si="0"/>
        <v>60.3307</v>
      </c>
      <c r="D33">
        <f t="shared" si="1"/>
        <v>4199.9816868413982</v>
      </c>
    </row>
    <row r="34" spans="1:4" x14ac:dyDescent="0.25">
      <c r="A34" s="196">
        <v>42156</v>
      </c>
      <c r="B34">
        <v>69.641666666665927</v>
      </c>
      <c r="C34">
        <f t="shared" si="0"/>
        <v>60.3307</v>
      </c>
      <c r="D34">
        <f t="shared" si="1"/>
        <v>4201.5304991666217</v>
      </c>
    </row>
    <row r="35" spans="1:4" x14ac:dyDescent="0.25">
      <c r="A35" s="196">
        <v>42186</v>
      </c>
      <c r="B35">
        <v>74.19949596774147</v>
      </c>
      <c r="C35">
        <f t="shared" si="0"/>
        <v>60.3307</v>
      </c>
      <c r="D35">
        <f t="shared" si="1"/>
        <v>4476.5075313810203</v>
      </c>
    </row>
    <row r="36" spans="1:4" x14ac:dyDescent="0.25">
      <c r="A36" s="196">
        <v>42217</v>
      </c>
      <c r="B36">
        <v>88.427673611110563</v>
      </c>
      <c r="C36">
        <f t="shared" si="0"/>
        <v>60.3307</v>
      </c>
      <c r="D36">
        <f t="shared" si="1"/>
        <v>5334.9034483298283</v>
      </c>
    </row>
    <row r="37" spans="1:4" x14ac:dyDescent="0.25">
      <c r="A37" s="196">
        <v>42248</v>
      </c>
      <c r="B37">
        <v>79.708993055554558</v>
      </c>
      <c r="C37">
        <f t="shared" si="0"/>
        <v>60.3307</v>
      </c>
      <c r="D37">
        <f t="shared" si="1"/>
        <v>4808.8993473367454</v>
      </c>
    </row>
    <row r="38" spans="1:4" x14ac:dyDescent="0.25">
      <c r="A38" s="196">
        <v>42278</v>
      </c>
      <c r="B38">
        <v>72.194455645160772</v>
      </c>
      <c r="C38">
        <f t="shared" si="0"/>
        <v>60.3307</v>
      </c>
      <c r="D38">
        <f t="shared" si="1"/>
        <v>4355.5420451915006</v>
      </c>
    </row>
    <row r="39" spans="1:4" x14ac:dyDescent="0.25">
      <c r="A39" s="196">
        <v>42309</v>
      </c>
      <c r="B39">
        <v>68.901840277778859</v>
      </c>
      <c r="C39">
        <f t="shared" si="0"/>
        <v>60.3307</v>
      </c>
      <c r="D39">
        <f t="shared" si="1"/>
        <v>4156.8962552465928</v>
      </c>
    </row>
    <row r="40" spans="1:4" x14ac:dyDescent="0.25">
      <c r="A40" s="196">
        <v>42339</v>
      </c>
      <c r="B40">
        <v>69.030611559139786</v>
      </c>
      <c r="C40">
        <f t="shared" si="0"/>
        <v>60.3307</v>
      </c>
      <c r="D40">
        <f t="shared" si="1"/>
        <v>4164.6651167909949</v>
      </c>
    </row>
    <row r="41" spans="1:4" x14ac:dyDescent="0.25">
      <c r="A41" s="196">
        <v>42370</v>
      </c>
      <c r="B41">
        <v>71.378091397850397</v>
      </c>
      <c r="C41">
        <f t="shared" si="0"/>
        <v>60.3307</v>
      </c>
      <c r="D41">
        <f t="shared" si="1"/>
        <v>4306.2902186962929</v>
      </c>
    </row>
    <row r="42" spans="1:4" x14ac:dyDescent="0.25">
      <c r="A42" s="196">
        <v>42401</v>
      </c>
      <c r="B42">
        <v>72.310190853441043</v>
      </c>
      <c r="C42">
        <f t="shared" si="0"/>
        <v>60.3307</v>
      </c>
      <c r="D42">
        <f t="shared" si="1"/>
        <v>4362.5244313216954</v>
      </c>
    </row>
    <row r="43" spans="1:4" x14ac:dyDescent="0.25">
      <c r="A43" s="196">
        <v>42430</v>
      </c>
      <c r="B43">
        <v>72.058232526881667</v>
      </c>
      <c r="C43">
        <f t="shared" si="0"/>
        <v>60.3307</v>
      </c>
      <c r="D43">
        <f t="shared" si="1"/>
        <v>4347.3236091095396</v>
      </c>
    </row>
    <row r="44" spans="1:4" x14ac:dyDescent="0.25">
      <c r="A44" s="196">
        <v>42461</v>
      </c>
      <c r="B44">
        <v>71.490138888889291</v>
      </c>
      <c r="C44">
        <f t="shared" si="0"/>
        <v>60.3307</v>
      </c>
      <c r="D44">
        <f t="shared" si="1"/>
        <v>4313.0501222639132</v>
      </c>
    </row>
    <row r="45" spans="1:4" x14ac:dyDescent="0.25">
      <c r="A45" s="196">
        <v>42491</v>
      </c>
      <c r="B45">
        <v>70.163642473118315</v>
      </c>
      <c r="C45">
        <f t="shared" si="0"/>
        <v>60.3307</v>
      </c>
      <c r="D45">
        <f t="shared" si="1"/>
        <v>4233.0216649529593</v>
      </c>
    </row>
    <row r="46" spans="1:4" x14ac:dyDescent="0.25">
      <c r="A46" s="196">
        <v>42522</v>
      </c>
      <c r="B46">
        <v>70.570385818560823</v>
      </c>
      <c r="C46">
        <f t="shared" si="0"/>
        <v>60.3307</v>
      </c>
      <c r="D46">
        <f t="shared" si="1"/>
        <v>4257.5607757038479</v>
      </c>
    </row>
    <row r="47" spans="1:4" x14ac:dyDescent="0.25">
      <c r="A47" s="196">
        <v>42552</v>
      </c>
      <c r="B47">
        <v>69.982056451613104</v>
      </c>
      <c r="C47">
        <f t="shared" si="0"/>
        <v>60.3307</v>
      </c>
      <c r="D47">
        <f t="shared" si="1"/>
        <v>4222.0664531653347</v>
      </c>
    </row>
    <row r="48" spans="1:4" x14ac:dyDescent="0.25">
      <c r="A48" s="196">
        <v>42583</v>
      </c>
      <c r="B48">
        <v>75.304949494949881</v>
      </c>
      <c r="C48">
        <f t="shared" si="0"/>
        <v>60.3307</v>
      </c>
      <c r="D48">
        <f t="shared" si="1"/>
        <v>4543.2003164949729</v>
      </c>
    </row>
    <row r="49" spans="1:4" x14ac:dyDescent="0.25">
      <c r="A49" s="196">
        <v>42614</v>
      </c>
      <c r="B49">
        <v>74.370416666666941</v>
      </c>
      <c r="C49">
        <f t="shared" si="0"/>
        <v>60.3307</v>
      </c>
      <c r="D49">
        <f t="shared" si="1"/>
        <v>4486.819296791683</v>
      </c>
    </row>
    <row r="50" spans="1:4" x14ac:dyDescent="0.25">
      <c r="A50" s="196">
        <v>42644</v>
      </c>
      <c r="B50">
        <v>77.740049751243632</v>
      </c>
      <c r="C50">
        <f t="shared" si="0"/>
        <v>60.3307</v>
      </c>
      <c r="D50">
        <f t="shared" si="1"/>
        <v>4690.1116195273544</v>
      </c>
    </row>
    <row r="51" spans="1:4" x14ac:dyDescent="0.25">
      <c r="A51" s="196">
        <v>42675</v>
      </c>
      <c r="B51">
        <v>77.0040876997396</v>
      </c>
      <c r="C51">
        <f t="shared" si="0"/>
        <v>60.3307</v>
      </c>
      <c r="D51">
        <f t="shared" si="1"/>
        <v>4645.7105137866802</v>
      </c>
    </row>
    <row r="52" spans="1:4" x14ac:dyDescent="0.25">
      <c r="A52" s="196">
        <v>42705</v>
      </c>
      <c r="B52">
        <v>79.021657381616009</v>
      </c>
      <c r="C52">
        <f t="shared" si="0"/>
        <v>60.3307</v>
      </c>
      <c r="D52">
        <f t="shared" si="1"/>
        <v>4767.4319049930609</v>
      </c>
    </row>
    <row r="53" spans="1:4" x14ac:dyDescent="0.25">
      <c r="A53" s="196">
        <v>42736</v>
      </c>
      <c r="B53">
        <v>75.511357526881866</v>
      </c>
      <c r="C53">
        <f t="shared" si="0"/>
        <v>60.3307</v>
      </c>
      <c r="D53">
        <f t="shared" si="1"/>
        <v>4555.6530575470515</v>
      </c>
    </row>
    <row r="54" spans="1:4" x14ac:dyDescent="0.25">
      <c r="A54" s="196">
        <v>42767</v>
      </c>
      <c r="B54">
        <v>71.259297983569908</v>
      </c>
      <c r="C54">
        <f t="shared" si="0"/>
        <v>60.3307</v>
      </c>
      <c r="D54">
        <f t="shared" si="1"/>
        <v>4299.1233288573612</v>
      </c>
    </row>
    <row r="55" spans="1:4" x14ac:dyDescent="0.25">
      <c r="A55" s="196">
        <v>42795</v>
      </c>
      <c r="B55">
        <v>71.26451612903216</v>
      </c>
      <c r="C55">
        <f t="shared" si="0"/>
        <v>60.3307</v>
      </c>
      <c r="D55">
        <f t="shared" si="1"/>
        <v>4299.4381432258006</v>
      </c>
    </row>
    <row r="56" spans="1:4" x14ac:dyDescent="0.25">
      <c r="A56" s="196">
        <v>42826</v>
      </c>
      <c r="B56">
        <v>71.1583680555553</v>
      </c>
      <c r="C56">
        <f t="shared" si="0"/>
        <v>60.3307</v>
      </c>
      <c r="D56">
        <f t="shared" si="1"/>
        <v>4293.0341556492904</v>
      </c>
    </row>
    <row r="57" spans="1:4" x14ac:dyDescent="0.25">
      <c r="A57" s="196">
        <v>42856</v>
      </c>
      <c r="B57">
        <v>72.773185483870719</v>
      </c>
      <c r="C57">
        <f t="shared" si="0"/>
        <v>60.3307</v>
      </c>
      <c r="D57">
        <f t="shared" si="1"/>
        <v>4390.4572214717591</v>
      </c>
    </row>
    <row r="58" spans="1:4" x14ac:dyDescent="0.25">
      <c r="A58" s="196">
        <v>42887</v>
      </c>
      <c r="B58">
        <v>73.121446035626818</v>
      </c>
      <c r="C58">
        <f t="shared" si="0"/>
        <v>60.3307</v>
      </c>
      <c r="D58">
        <f t="shared" si="1"/>
        <v>4411.4680243415905</v>
      </c>
    </row>
    <row r="59" spans="1:4" x14ac:dyDescent="0.25">
      <c r="A59" s="196">
        <v>42917</v>
      </c>
      <c r="B59">
        <v>71.654621848739424</v>
      </c>
      <c r="C59">
        <f t="shared" si="0"/>
        <v>60.3307</v>
      </c>
      <c r="D59">
        <f t="shared" si="1"/>
        <v>4322.973494369744</v>
      </c>
    </row>
    <row r="60" spans="1:4" x14ac:dyDescent="0.25">
      <c r="A60" s="196">
        <v>42948</v>
      </c>
      <c r="B60">
        <v>71.848308525033914</v>
      </c>
      <c r="C60">
        <f t="shared" si="0"/>
        <v>60.3307</v>
      </c>
      <c r="D60">
        <f t="shared" si="1"/>
        <v>4334.6587471312632</v>
      </c>
    </row>
    <row r="61" spans="1:4" x14ac:dyDescent="0.25">
      <c r="A61" s="196">
        <v>42979</v>
      </c>
      <c r="B61">
        <v>71.521631944444465</v>
      </c>
      <c r="C61">
        <f t="shared" si="0"/>
        <v>60.3307</v>
      </c>
      <c r="D61">
        <f t="shared" si="1"/>
        <v>4314.9501203506961</v>
      </c>
    </row>
    <row r="62" spans="1:4" x14ac:dyDescent="0.25">
      <c r="A62" s="196">
        <v>43009</v>
      </c>
      <c r="B62">
        <v>70.567473118279764</v>
      </c>
      <c r="C62">
        <f t="shared" si="0"/>
        <v>60.3307</v>
      </c>
      <c r="D62">
        <f t="shared" si="1"/>
        <v>4257.3850504570009</v>
      </c>
    </row>
    <row r="63" spans="1:4" x14ac:dyDescent="0.25">
      <c r="A63" s="196">
        <v>43040</v>
      </c>
      <c r="B63">
        <v>69.409861111111425</v>
      </c>
      <c r="C63">
        <f t="shared" si="0"/>
        <v>60.3307</v>
      </c>
      <c r="D63">
        <f t="shared" si="1"/>
        <v>4187.5455077361303</v>
      </c>
    </row>
    <row r="64" spans="1:4" x14ac:dyDescent="0.25">
      <c r="A64" s="196">
        <v>43070</v>
      </c>
      <c r="B64">
        <v>69.251982526881676</v>
      </c>
      <c r="C64">
        <f t="shared" si="0"/>
        <v>60.3307</v>
      </c>
      <c r="D64">
        <f t="shared" si="1"/>
        <v>4178.0205822345406</v>
      </c>
    </row>
    <row r="65" spans="1:4" x14ac:dyDescent="0.25">
      <c r="A65" s="196">
        <v>43101</v>
      </c>
      <c r="B65">
        <v>69.219254032258107</v>
      </c>
      <c r="C65">
        <f t="shared" si="0"/>
        <v>60.3307</v>
      </c>
      <c r="D65">
        <f t="shared" si="1"/>
        <v>4176.0460492439543</v>
      </c>
    </row>
    <row r="66" spans="1:4" x14ac:dyDescent="0.25">
      <c r="A66" s="196">
        <v>43132</v>
      </c>
      <c r="B66">
        <v>69.021604477611845</v>
      </c>
      <c r="C66">
        <f t="shared" si="0"/>
        <v>60.3307</v>
      </c>
      <c r="D66">
        <f t="shared" si="1"/>
        <v>4164.1217132574566</v>
      </c>
    </row>
    <row r="67" spans="1:4" x14ac:dyDescent="0.25">
      <c r="A67" s="196">
        <v>43160</v>
      </c>
      <c r="B67">
        <v>69.641935483871094</v>
      </c>
      <c r="C67">
        <f t="shared" ref="C67:C97" si="2">60.3307</f>
        <v>60.3307</v>
      </c>
      <c r="D67">
        <f t="shared" ref="D67:D97" si="3">B67*C67</f>
        <v>4201.5467170967822</v>
      </c>
    </row>
    <row r="68" spans="1:4" x14ac:dyDescent="0.25">
      <c r="A68" s="196">
        <v>43191</v>
      </c>
      <c r="B68">
        <v>70.240937500000214</v>
      </c>
      <c r="C68">
        <f t="shared" si="2"/>
        <v>60.3307</v>
      </c>
      <c r="D68">
        <f t="shared" si="3"/>
        <v>4237.6849280312626</v>
      </c>
    </row>
    <row r="69" spans="1:4" x14ac:dyDescent="0.25">
      <c r="A69" s="196">
        <v>43221</v>
      </c>
      <c r="B69">
        <v>70.302385752688721</v>
      </c>
      <c r="C69">
        <f t="shared" si="2"/>
        <v>60.3307</v>
      </c>
      <c r="D69">
        <f t="shared" si="3"/>
        <v>4241.3921441297371</v>
      </c>
    </row>
    <row r="70" spans="1:4" x14ac:dyDescent="0.25">
      <c r="A70" s="196">
        <v>43252</v>
      </c>
      <c r="B70">
        <v>70.201701388890058</v>
      </c>
      <c r="C70">
        <f t="shared" si="2"/>
        <v>60.3307</v>
      </c>
      <c r="D70">
        <f t="shared" si="3"/>
        <v>4235.3177859827092</v>
      </c>
    </row>
    <row r="71" spans="1:4" x14ac:dyDescent="0.25">
      <c r="A71" s="196">
        <v>43282</v>
      </c>
      <c r="B71">
        <v>85.815748563704673</v>
      </c>
      <c r="C71">
        <f t="shared" si="2"/>
        <v>60.3307</v>
      </c>
      <c r="D71">
        <f t="shared" si="3"/>
        <v>5177.3241818722972</v>
      </c>
    </row>
    <row r="72" spans="1:4" x14ac:dyDescent="0.25">
      <c r="A72" s="196">
        <v>43313</v>
      </c>
      <c r="B72">
        <v>71.900574130361264</v>
      </c>
      <c r="C72">
        <f t="shared" si="2"/>
        <v>60.3307</v>
      </c>
      <c r="D72">
        <f t="shared" si="3"/>
        <v>4337.8119676865863</v>
      </c>
    </row>
    <row r="73" spans="1:4" x14ac:dyDescent="0.25">
      <c r="A73" s="196">
        <v>43344</v>
      </c>
      <c r="B73">
        <v>68.802812500000314</v>
      </c>
      <c r="C73">
        <f t="shared" si="2"/>
        <v>60.3307</v>
      </c>
      <c r="D73">
        <f t="shared" si="3"/>
        <v>4150.9218400937689</v>
      </c>
    </row>
    <row r="74" spans="1:4" x14ac:dyDescent="0.25">
      <c r="A74" s="196">
        <v>43374</v>
      </c>
      <c r="B74">
        <v>75.079032258065567</v>
      </c>
      <c r="C74">
        <f t="shared" si="2"/>
        <v>60.3307</v>
      </c>
      <c r="D74">
        <f t="shared" si="3"/>
        <v>4529.5705714516762</v>
      </c>
    </row>
    <row r="75" spans="1:4" x14ac:dyDescent="0.25">
      <c r="A75" s="196">
        <v>43405</v>
      </c>
      <c r="B75">
        <v>68.448506944444816</v>
      </c>
      <c r="C75">
        <f t="shared" si="2"/>
        <v>60.3307</v>
      </c>
      <c r="D75">
        <f t="shared" si="3"/>
        <v>4129.546337913217</v>
      </c>
    </row>
    <row r="76" spans="1:4" x14ac:dyDescent="0.25">
      <c r="A76" s="196">
        <v>43435</v>
      </c>
      <c r="B76">
        <v>68.085853494624004</v>
      </c>
      <c r="C76">
        <f t="shared" si="2"/>
        <v>60.3307</v>
      </c>
      <c r="D76">
        <f t="shared" si="3"/>
        <v>4107.6672014281121</v>
      </c>
    </row>
    <row r="77" spans="1:4" x14ac:dyDescent="0.25">
      <c r="A77" s="196">
        <v>43466</v>
      </c>
      <c r="B77">
        <v>68.267775537634392</v>
      </c>
      <c r="C77">
        <f t="shared" si="2"/>
        <v>60.3307</v>
      </c>
      <c r="D77">
        <f t="shared" si="3"/>
        <v>4118.6426856283597</v>
      </c>
    </row>
    <row r="78" spans="1:4" x14ac:dyDescent="0.25">
      <c r="A78" s="196">
        <v>43497</v>
      </c>
      <c r="B78">
        <v>72.12575700934687</v>
      </c>
      <c r="C78">
        <f t="shared" si="2"/>
        <v>60.3307</v>
      </c>
      <c r="D78">
        <f t="shared" si="3"/>
        <v>4351.3974084038036</v>
      </c>
    </row>
    <row r="79" spans="1:4" x14ac:dyDescent="0.25">
      <c r="A79" s="196">
        <v>43525</v>
      </c>
      <c r="B79">
        <v>68.673450134772096</v>
      </c>
      <c r="C79">
        <f t="shared" si="2"/>
        <v>60.3307</v>
      </c>
      <c r="D79">
        <f t="shared" si="3"/>
        <v>4143.1173180458945</v>
      </c>
    </row>
    <row r="80" spans="1:4" x14ac:dyDescent="0.25">
      <c r="A80" s="196">
        <v>43556</v>
      </c>
      <c r="B80">
        <v>67.669270833333357</v>
      </c>
      <c r="C80">
        <f t="shared" si="2"/>
        <v>60.3307</v>
      </c>
      <c r="D80">
        <f t="shared" si="3"/>
        <v>4082.5344778645849</v>
      </c>
    </row>
    <row r="81" spans="1:4" x14ac:dyDescent="0.25">
      <c r="A81" s="196">
        <v>43586</v>
      </c>
      <c r="B81">
        <v>67.799899193549251</v>
      </c>
      <c r="C81">
        <f t="shared" si="2"/>
        <v>60.3307</v>
      </c>
      <c r="D81">
        <f t="shared" si="3"/>
        <v>4090.4153782762619</v>
      </c>
    </row>
    <row r="82" spans="1:4" x14ac:dyDescent="0.25">
      <c r="A82" s="196">
        <v>43617</v>
      </c>
      <c r="B82">
        <v>64.520966620306297</v>
      </c>
      <c r="C82">
        <f t="shared" si="2"/>
        <v>60.3307</v>
      </c>
      <c r="D82">
        <f t="shared" si="3"/>
        <v>3892.5950808797129</v>
      </c>
    </row>
    <row r="83" spans="1:4" x14ac:dyDescent="0.25">
      <c r="A83" s="196">
        <v>43647</v>
      </c>
      <c r="B83">
        <v>64.173857526882117</v>
      </c>
      <c r="C83">
        <f t="shared" si="2"/>
        <v>60.3307</v>
      </c>
      <c r="D83">
        <f t="shared" si="3"/>
        <v>3871.6537462970668</v>
      </c>
    </row>
    <row r="84" spans="1:4" x14ac:dyDescent="0.25">
      <c r="A84" s="196">
        <v>43678</v>
      </c>
      <c r="B84">
        <v>66.776339737108174</v>
      </c>
      <c r="C84">
        <f t="shared" si="2"/>
        <v>60.3307</v>
      </c>
      <c r="D84">
        <f t="shared" si="3"/>
        <v>4028.6633197775523</v>
      </c>
    </row>
    <row r="85" spans="1:4" x14ac:dyDescent="0.25">
      <c r="A85" s="196">
        <v>43709</v>
      </c>
      <c r="B85">
        <v>68.100451388888828</v>
      </c>
      <c r="C85">
        <f t="shared" si="2"/>
        <v>60.3307</v>
      </c>
      <c r="D85">
        <f t="shared" si="3"/>
        <v>4108.5479026076355</v>
      </c>
    </row>
    <row r="86" spans="1:4" x14ac:dyDescent="0.25">
      <c r="A86" s="196">
        <v>43739</v>
      </c>
      <c r="B86">
        <v>69.776344086020714</v>
      </c>
      <c r="C86">
        <f t="shared" si="2"/>
        <v>60.3307</v>
      </c>
      <c r="D86">
        <f t="shared" si="3"/>
        <v>4209.6556821504901</v>
      </c>
    </row>
    <row r="87" spans="1:4" x14ac:dyDescent="0.25">
      <c r="A87" s="196">
        <v>43770</v>
      </c>
      <c r="B87">
        <v>80.231111111109712</v>
      </c>
      <c r="C87">
        <f t="shared" si="2"/>
        <v>60.3307</v>
      </c>
      <c r="D87">
        <f t="shared" si="3"/>
        <v>4840.3990951110263</v>
      </c>
    </row>
    <row r="88" spans="1:4" x14ac:dyDescent="0.25">
      <c r="A88" s="196">
        <v>43800</v>
      </c>
      <c r="B88">
        <v>68.439784946237111</v>
      </c>
      <c r="C88">
        <f t="shared" si="2"/>
        <v>60.3307</v>
      </c>
      <c r="D88">
        <f t="shared" si="3"/>
        <v>4129.0201336559476</v>
      </c>
    </row>
    <row r="89" spans="1:4" x14ac:dyDescent="0.25">
      <c r="A89" s="196">
        <v>43831</v>
      </c>
      <c r="B89">
        <v>67.337903225806997</v>
      </c>
      <c r="C89">
        <f t="shared" si="2"/>
        <v>60.3307</v>
      </c>
      <c r="D89">
        <f t="shared" si="3"/>
        <v>4062.5428381451943</v>
      </c>
    </row>
    <row r="90" spans="1:4" x14ac:dyDescent="0.25">
      <c r="A90" s="196">
        <v>43862</v>
      </c>
      <c r="B90">
        <v>67.513843941029677</v>
      </c>
      <c r="C90">
        <f t="shared" si="2"/>
        <v>60.3307</v>
      </c>
      <c r="D90">
        <f t="shared" si="3"/>
        <v>4073.1574646530789</v>
      </c>
    </row>
    <row r="91" spans="1:4" x14ac:dyDescent="0.25">
      <c r="A91" s="196">
        <v>43891</v>
      </c>
      <c r="B91">
        <v>73.011760752688303</v>
      </c>
      <c r="C91">
        <f t="shared" si="2"/>
        <v>60.3307</v>
      </c>
      <c r="D91">
        <f t="shared" si="3"/>
        <v>4404.8506344422121</v>
      </c>
    </row>
    <row r="92" spans="1:4" x14ac:dyDescent="0.25">
      <c r="A92" s="196">
        <v>43922</v>
      </c>
      <c r="B92">
        <v>70.131979166665417</v>
      </c>
      <c r="C92">
        <f t="shared" si="2"/>
        <v>60.3307</v>
      </c>
      <c r="D92">
        <f t="shared" si="3"/>
        <v>4231.111395510341</v>
      </c>
    </row>
    <row r="93" spans="1:4" x14ac:dyDescent="0.25">
      <c r="A93" s="196">
        <v>43952</v>
      </c>
      <c r="B93">
        <v>66.527419354839125</v>
      </c>
      <c r="C93">
        <f t="shared" si="2"/>
        <v>60.3307</v>
      </c>
      <c r="D93">
        <f t="shared" si="3"/>
        <v>4013.6457788709927</v>
      </c>
    </row>
    <row r="94" spans="1:4" x14ac:dyDescent="0.25">
      <c r="A94" s="196">
        <v>43983</v>
      </c>
      <c r="B94">
        <v>65.251006944443759</v>
      </c>
      <c r="C94">
        <f t="shared" si="2"/>
        <v>60.3307</v>
      </c>
      <c r="D94">
        <f t="shared" si="3"/>
        <v>3936.6389246631529</v>
      </c>
    </row>
    <row r="95" spans="1:4" x14ac:dyDescent="0.25">
      <c r="A95" s="196">
        <v>44013</v>
      </c>
      <c r="B95">
        <v>66.902990591398108</v>
      </c>
      <c r="C95">
        <f t="shared" si="2"/>
        <v>60.3307</v>
      </c>
      <c r="D95">
        <f t="shared" si="3"/>
        <v>4036.3042544724617</v>
      </c>
    </row>
    <row r="96" spans="1:4" x14ac:dyDescent="0.25">
      <c r="A96" s="196">
        <v>44044</v>
      </c>
      <c r="B96">
        <v>67.985987903224967</v>
      </c>
      <c r="C96">
        <f t="shared" si="2"/>
        <v>60.3307</v>
      </c>
      <c r="D96">
        <f t="shared" si="3"/>
        <v>4101.6422403930947</v>
      </c>
    </row>
    <row r="97" spans="1:4" x14ac:dyDescent="0.25">
      <c r="A97" s="196">
        <v>44075</v>
      </c>
      <c r="B97">
        <v>70.804513888890654</v>
      </c>
      <c r="C97">
        <f t="shared" si="2"/>
        <v>60.3307</v>
      </c>
      <c r="D97">
        <f t="shared" si="3"/>
        <v>4271.6858860764951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8905-6DB4-493F-850D-112737499E8F}">
  <dimension ref="A1:D97"/>
  <sheetViews>
    <sheetView topLeftCell="A61" workbookViewId="0">
      <selection activeCell="D62" sqref="D62:D97"/>
    </sheetView>
  </sheetViews>
  <sheetFormatPr defaultRowHeight="18.75" x14ac:dyDescent="0.25"/>
  <cols>
    <col min="1" max="1" width="11.7109375" style="202" bestFit="1" customWidth="1"/>
    <col min="3" max="3" width="11" bestFit="1" customWidth="1"/>
  </cols>
  <sheetData>
    <row r="1" spans="1:4" x14ac:dyDescent="0.25">
      <c r="A1" s="149" t="s">
        <v>38</v>
      </c>
      <c r="B1" t="s">
        <v>78</v>
      </c>
      <c r="C1" t="s">
        <v>77</v>
      </c>
      <c r="D1" t="s">
        <v>76</v>
      </c>
    </row>
    <row r="2" spans="1:4" x14ac:dyDescent="0.25">
      <c r="A2" s="196">
        <v>41183</v>
      </c>
      <c r="B2">
        <v>4.8426462676530173</v>
      </c>
      <c r="C2">
        <f>60.3307</f>
        <v>60.3307</v>
      </c>
      <c r="D2">
        <f>B2*C2</f>
        <v>292.16023917989389</v>
      </c>
    </row>
    <row r="3" spans="1:4" x14ac:dyDescent="0.25">
      <c r="A3" s="194">
        <v>41214</v>
      </c>
      <c r="B3">
        <v>5.5031597222223851</v>
      </c>
      <c r="C3">
        <f t="shared" ref="C3:C66" si="0">60.3307</f>
        <v>60.3307</v>
      </c>
      <c r="D3">
        <f t="shared" ref="D3:D66" si="1">B3*C3</f>
        <v>332.00947825348203</v>
      </c>
    </row>
    <row r="4" spans="1:4" x14ac:dyDescent="0.25">
      <c r="A4" s="194">
        <v>41244</v>
      </c>
      <c r="B4">
        <v>4.8330611559140353</v>
      </c>
      <c r="C4">
        <f t="shared" si="0"/>
        <v>60.3307</v>
      </c>
      <c r="D4">
        <f t="shared" si="1"/>
        <v>291.5819626791029</v>
      </c>
    </row>
    <row r="5" spans="1:4" x14ac:dyDescent="0.25">
      <c r="A5" s="194">
        <v>41275</v>
      </c>
      <c r="B5">
        <v>5.013870967741993</v>
      </c>
      <c r="C5">
        <f t="shared" si="0"/>
        <v>60.3307</v>
      </c>
      <c r="D5">
        <f t="shared" si="1"/>
        <v>302.49034519355183</v>
      </c>
    </row>
    <row r="6" spans="1:4" x14ac:dyDescent="0.25">
      <c r="A6" s="194">
        <v>41306</v>
      </c>
      <c r="B6">
        <v>5.924036458333414</v>
      </c>
      <c r="C6">
        <f t="shared" si="0"/>
        <v>60.3307</v>
      </c>
      <c r="D6">
        <f t="shared" si="1"/>
        <v>357.40126635677569</v>
      </c>
    </row>
    <row r="7" spans="1:4" x14ac:dyDescent="0.25">
      <c r="A7" s="194">
        <v>41334</v>
      </c>
      <c r="B7">
        <v>5.2744489247312085</v>
      </c>
      <c r="C7">
        <f t="shared" si="0"/>
        <v>60.3307</v>
      </c>
      <c r="D7">
        <f t="shared" si="1"/>
        <v>318.21119574328111</v>
      </c>
    </row>
    <row r="8" spans="1:4" x14ac:dyDescent="0.25">
      <c r="A8" s="194">
        <v>41365</v>
      </c>
      <c r="B8">
        <v>4.1970684265369496</v>
      </c>
      <c r="C8">
        <f t="shared" si="0"/>
        <v>60.3307</v>
      </c>
      <c r="D8">
        <f t="shared" si="1"/>
        <v>253.21207612087275</v>
      </c>
    </row>
    <row r="9" spans="1:4" x14ac:dyDescent="0.25">
      <c r="A9" s="194">
        <v>41395</v>
      </c>
      <c r="B9">
        <v>4.0266330645161856</v>
      </c>
      <c r="C9">
        <f t="shared" si="0"/>
        <v>60.3307</v>
      </c>
      <c r="D9">
        <f t="shared" si="1"/>
        <v>242.92959142540664</v>
      </c>
    </row>
    <row r="10" spans="1:4" x14ac:dyDescent="0.25">
      <c r="A10" s="194">
        <v>41426</v>
      </c>
      <c r="B10">
        <v>3.7179027777778422</v>
      </c>
      <c r="C10">
        <f t="shared" si="0"/>
        <v>60.3307</v>
      </c>
      <c r="D10">
        <f t="shared" si="1"/>
        <v>224.30367711528166</v>
      </c>
    </row>
    <row r="11" spans="1:4" x14ac:dyDescent="0.25">
      <c r="A11" s="194">
        <v>41456</v>
      </c>
      <c r="B11">
        <v>2.8647983870967599</v>
      </c>
      <c r="C11">
        <f t="shared" si="0"/>
        <v>60.3307</v>
      </c>
      <c r="D11">
        <f t="shared" si="1"/>
        <v>172.83529205241848</v>
      </c>
    </row>
    <row r="12" spans="1:4" x14ac:dyDescent="0.25">
      <c r="A12" s="194">
        <v>41487</v>
      </c>
      <c r="B12">
        <v>10.331502016129033</v>
      </c>
      <c r="C12">
        <f t="shared" si="0"/>
        <v>60.3307</v>
      </c>
      <c r="D12">
        <f t="shared" si="1"/>
        <v>623.30674868447579</v>
      </c>
    </row>
    <row r="13" spans="1:4" x14ac:dyDescent="0.25">
      <c r="A13" s="194">
        <v>41518</v>
      </c>
      <c r="B13">
        <v>18.437969598262541</v>
      </c>
      <c r="C13">
        <f t="shared" si="0"/>
        <v>60.3307</v>
      </c>
      <c r="D13">
        <f t="shared" si="1"/>
        <v>1112.3756124418978</v>
      </c>
    </row>
    <row r="14" spans="1:4" x14ac:dyDescent="0.25">
      <c r="A14" s="194">
        <v>41548</v>
      </c>
      <c r="B14">
        <v>4.9977419354838482</v>
      </c>
      <c r="C14">
        <f t="shared" si="0"/>
        <v>60.3307</v>
      </c>
      <c r="D14">
        <f t="shared" si="1"/>
        <v>301.51726938709538</v>
      </c>
    </row>
    <row r="15" spans="1:4" x14ac:dyDescent="0.25">
      <c r="A15" s="194">
        <v>41579</v>
      </c>
      <c r="B15">
        <v>3.4182083333334079</v>
      </c>
      <c r="C15">
        <f t="shared" si="0"/>
        <v>60.3307</v>
      </c>
      <c r="D15">
        <f t="shared" si="1"/>
        <v>206.22290149583785</v>
      </c>
    </row>
    <row r="16" spans="1:4" x14ac:dyDescent="0.25">
      <c r="A16" s="196">
        <v>41609</v>
      </c>
      <c r="B16">
        <v>3.6175369623656111</v>
      </c>
      <c r="C16">
        <f t="shared" si="0"/>
        <v>60.3307</v>
      </c>
      <c r="D16">
        <f t="shared" si="1"/>
        <v>218.24853721539097</v>
      </c>
    </row>
    <row r="17" spans="1:4" x14ac:dyDescent="0.25">
      <c r="A17" s="196">
        <v>41640</v>
      </c>
      <c r="B17">
        <v>4.7242775537635024</v>
      </c>
      <c r="C17">
        <f t="shared" si="0"/>
        <v>60.3307</v>
      </c>
      <c r="D17">
        <f t="shared" si="1"/>
        <v>285.01897181283977</v>
      </c>
    </row>
    <row r="18" spans="1:4" x14ac:dyDescent="0.25">
      <c r="A18" s="196">
        <v>41671</v>
      </c>
      <c r="B18">
        <v>5.4559300595238129</v>
      </c>
      <c r="C18">
        <f t="shared" si="0"/>
        <v>60.3307</v>
      </c>
      <c r="D18">
        <f t="shared" si="1"/>
        <v>329.16007964211332</v>
      </c>
    </row>
    <row r="19" spans="1:4" x14ac:dyDescent="0.25">
      <c r="A19" s="196">
        <v>41699</v>
      </c>
      <c r="B19">
        <v>5.2638810483871028</v>
      </c>
      <c r="C19">
        <f t="shared" si="0"/>
        <v>60.3307</v>
      </c>
      <c r="D19">
        <f t="shared" si="1"/>
        <v>317.57362836592779</v>
      </c>
    </row>
    <row r="20" spans="1:4" x14ac:dyDescent="0.25">
      <c r="A20" s="196">
        <v>41730</v>
      </c>
      <c r="B20">
        <v>5.0613958333333127</v>
      </c>
      <c r="C20">
        <f t="shared" si="0"/>
        <v>60.3307</v>
      </c>
      <c r="D20">
        <f t="shared" si="1"/>
        <v>305.35755360208208</v>
      </c>
    </row>
    <row r="21" spans="1:4" x14ac:dyDescent="0.25">
      <c r="A21" s="196">
        <v>41760</v>
      </c>
      <c r="B21">
        <v>4.7223193277310962</v>
      </c>
      <c r="C21">
        <f t="shared" si="0"/>
        <v>60.3307</v>
      </c>
      <c r="D21">
        <f t="shared" si="1"/>
        <v>284.90083066554644</v>
      </c>
    </row>
    <row r="22" spans="1:4" x14ac:dyDescent="0.25">
      <c r="A22" s="196">
        <v>41791</v>
      </c>
      <c r="B22">
        <v>4.5464523974982658</v>
      </c>
      <c r="C22">
        <f t="shared" si="0"/>
        <v>60.3307</v>
      </c>
      <c r="D22">
        <f t="shared" si="1"/>
        <v>274.29065565774863</v>
      </c>
    </row>
    <row r="23" spans="1:4" x14ac:dyDescent="0.25">
      <c r="A23" s="196">
        <v>41821</v>
      </c>
      <c r="B23">
        <v>25.776053073563602</v>
      </c>
      <c r="C23">
        <f t="shared" si="0"/>
        <v>60.3307</v>
      </c>
      <c r="D23">
        <f t="shared" si="1"/>
        <v>1555.0873251652436</v>
      </c>
    </row>
    <row r="24" spans="1:4" x14ac:dyDescent="0.25">
      <c r="A24" s="196">
        <v>41852</v>
      </c>
      <c r="B24">
        <v>4.6081715265865268</v>
      </c>
      <c r="C24">
        <f t="shared" si="0"/>
        <v>60.3307</v>
      </c>
      <c r="D24">
        <f t="shared" si="1"/>
        <v>278.01421391903375</v>
      </c>
    </row>
    <row r="25" spans="1:4" x14ac:dyDescent="0.25">
      <c r="A25" s="196">
        <v>41883</v>
      </c>
      <c r="B25">
        <v>8.4382852112676723</v>
      </c>
      <c r="C25">
        <f t="shared" si="0"/>
        <v>60.3307</v>
      </c>
      <c r="D25">
        <f t="shared" si="1"/>
        <v>509.08765359542656</v>
      </c>
    </row>
    <row r="26" spans="1:4" x14ac:dyDescent="0.25">
      <c r="A26" s="196">
        <v>41913</v>
      </c>
      <c r="B26">
        <v>4.7854554621849159</v>
      </c>
      <c r="C26">
        <f t="shared" si="0"/>
        <v>60.3307</v>
      </c>
      <c r="D26">
        <f t="shared" si="1"/>
        <v>288.70987785243949</v>
      </c>
    </row>
    <row r="27" spans="1:4" x14ac:dyDescent="0.25">
      <c r="A27" s="196">
        <v>41944</v>
      </c>
      <c r="B27">
        <v>5.0636909722223677</v>
      </c>
      <c r="C27">
        <f t="shared" si="0"/>
        <v>60.3307</v>
      </c>
      <c r="D27">
        <f t="shared" si="1"/>
        <v>305.49602093785603</v>
      </c>
    </row>
    <row r="28" spans="1:4" x14ac:dyDescent="0.25">
      <c r="A28" s="196">
        <v>41974</v>
      </c>
      <c r="B28">
        <v>5.6801008064517911</v>
      </c>
      <c r="C28">
        <f t="shared" si="0"/>
        <v>60.3307</v>
      </c>
      <c r="D28">
        <f t="shared" si="1"/>
        <v>342.68445772380107</v>
      </c>
    </row>
    <row r="29" spans="1:4" x14ac:dyDescent="0.25">
      <c r="A29" s="196">
        <v>42005</v>
      </c>
      <c r="B29">
        <v>6.097399305555343</v>
      </c>
      <c r="C29">
        <f t="shared" si="0"/>
        <v>60.3307</v>
      </c>
      <c r="D29">
        <f t="shared" si="1"/>
        <v>367.86036828366775</v>
      </c>
    </row>
    <row r="30" spans="1:4" x14ac:dyDescent="0.25">
      <c r="A30" s="196">
        <v>42036</v>
      </c>
      <c r="B30">
        <v>6.0534970238094434</v>
      </c>
      <c r="C30">
        <f t="shared" si="0"/>
        <v>60.3307</v>
      </c>
      <c r="D30">
        <f t="shared" si="1"/>
        <v>365.21171289434039</v>
      </c>
    </row>
    <row r="31" spans="1:4" x14ac:dyDescent="0.25">
      <c r="A31" s="196">
        <v>42064</v>
      </c>
      <c r="B31">
        <v>5.4876646505375293</v>
      </c>
      <c r="C31">
        <f t="shared" si="0"/>
        <v>60.3307</v>
      </c>
      <c r="D31">
        <f t="shared" si="1"/>
        <v>331.07464973218453</v>
      </c>
    </row>
    <row r="32" spans="1:4" x14ac:dyDescent="0.25">
      <c r="A32" s="196">
        <v>42095</v>
      </c>
      <c r="B32">
        <v>4.8517783952761429</v>
      </c>
      <c r="C32">
        <f t="shared" si="0"/>
        <v>60.3307</v>
      </c>
      <c r="D32">
        <f t="shared" si="1"/>
        <v>292.71118683188638</v>
      </c>
    </row>
    <row r="33" spans="1:4" x14ac:dyDescent="0.25">
      <c r="A33" s="196">
        <v>42125</v>
      </c>
      <c r="B33">
        <v>4.2261525537634173</v>
      </c>
      <c r="C33">
        <f t="shared" si="0"/>
        <v>60.3307</v>
      </c>
      <c r="D33">
        <f t="shared" si="1"/>
        <v>254.96674187533461</v>
      </c>
    </row>
    <row r="34" spans="1:4" x14ac:dyDescent="0.25">
      <c r="A34" s="196">
        <v>42156</v>
      </c>
      <c r="B34">
        <v>3.2622794117647165</v>
      </c>
      <c r="C34">
        <f t="shared" si="0"/>
        <v>60.3307</v>
      </c>
      <c r="D34">
        <f t="shared" si="1"/>
        <v>196.81560050735359</v>
      </c>
    </row>
    <row r="35" spans="1:4" x14ac:dyDescent="0.25">
      <c r="A35" s="196">
        <v>42186</v>
      </c>
      <c r="B35">
        <v>3.0443918010753026</v>
      </c>
      <c r="C35">
        <f t="shared" si="0"/>
        <v>60.3307</v>
      </c>
      <c r="D35">
        <f t="shared" si="1"/>
        <v>183.67028843313375</v>
      </c>
    </row>
    <row r="36" spans="1:4" x14ac:dyDescent="0.25">
      <c r="A36" s="196">
        <v>42217</v>
      </c>
      <c r="B36">
        <v>36.590551075270227</v>
      </c>
      <c r="C36">
        <f t="shared" si="0"/>
        <v>60.3307</v>
      </c>
      <c r="D36">
        <f t="shared" si="1"/>
        <v>2207.5335597568055</v>
      </c>
    </row>
    <row r="37" spans="1:4" x14ac:dyDescent="0.25">
      <c r="A37" s="196">
        <v>42248</v>
      </c>
      <c r="B37">
        <v>2.6597916666664849</v>
      </c>
      <c r="C37">
        <f t="shared" si="0"/>
        <v>60.3307</v>
      </c>
      <c r="D37">
        <f t="shared" si="1"/>
        <v>160.46709310415571</v>
      </c>
    </row>
    <row r="38" spans="1:4" x14ac:dyDescent="0.25">
      <c r="A38" s="196">
        <v>42278</v>
      </c>
      <c r="B38">
        <v>5.8531182795699452</v>
      </c>
      <c r="C38">
        <f t="shared" si="0"/>
        <v>60.3307</v>
      </c>
      <c r="D38">
        <f t="shared" si="1"/>
        <v>353.12272298925052</v>
      </c>
    </row>
    <row r="39" spans="1:4" x14ac:dyDescent="0.25">
      <c r="A39" s="196">
        <v>42309</v>
      </c>
      <c r="B39">
        <v>5.3500000000002501</v>
      </c>
      <c r="C39">
        <f t="shared" si="0"/>
        <v>60.3307</v>
      </c>
      <c r="D39">
        <f t="shared" si="1"/>
        <v>322.76924500001508</v>
      </c>
    </row>
    <row r="40" spans="1:4" x14ac:dyDescent="0.25">
      <c r="A40" s="196">
        <v>42339</v>
      </c>
      <c r="B40">
        <v>5.1631854838709348</v>
      </c>
      <c r="C40">
        <f t="shared" si="0"/>
        <v>60.3307</v>
      </c>
      <c r="D40">
        <f t="shared" si="1"/>
        <v>311.49859447177221</v>
      </c>
    </row>
    <row r="41" spans="1:4" x14ac:dyDescent="0.25">
      <c r="A41" s="196">
        <v>42370</v>
      </c>
      <c r="B41">
        <v>4.765420026881718</v>
      </c>
      <c r="C41">
        <f t="shared" si="0"/>
        <v>60.3307</v>
      </c>
      <c r="D41">
        <f t="shared" si="1"/>
        <v>287.50112601579286</v>
      </c>
    </row>
    <row r="42" spans="1:4" x14ac:dyDescent="0.25">
      <c r="A42" s="196">
        <v>42401</v>
      </c>
      <c r="B42">
        <v>4.7671731321839239</v>
      </c>
      <c r="C42">
        <f t="shared" si="0"/>
        <v>60.3307</v>
      </c>
      <c r="D42">
        <f t="shared" si="1"/>
        <v>287.60689208584864</v>
      </c>
    </row>
    <row r="43" spans="1:4" x14ac:dyDescent="0.25">
      <c r="A43" s="196">
        <v>42430</v>
      </c>
      <c r="B43">
        <v>4.0443817204299188</v>
      </c>
      <c r="C43">
        <f t="shared" si="0"/>
        <v>60.3307</v>
      </c>
      <c r="D43">
        <f t="shared" si="1"/>
        <v>244.00038026074131</v>
      </c>
    </row>
    <row r="44" spans="1:4" x14ac:dyDescent="0.25">
      <c r="A44" s="196">
        <v>42461</v>
      </c>
      <c r="B44">
        <v>3.8867604166664478</v>
      </c>
      <c r="C44">
        <f t="shared" si="0"/>
        <v>60.3307</v>
      </c>
      <c r="D44">
        <f t="shared" si="1"/>
        <v>234.49097666977846</v>
      </c>
    </row>
    <row r="45" spans="1:4" x14ac:dyDescent="0.25">
      <c r="A45" s="196">
        <v>42491</v>
      </c>
      <c r="B45">
        <v>3.3827251344085543</v>
      </c>
      <c r="C45">
        <f t="shared" si="0"/>
        <v>60.3307</v>
      </c>
      <c r="D45">
        <f t="shared" si="1"/>
        <v>204.08217526646217</v>
      </c>
    </row>
    <row r="46" spans="1:4" x14ac:dyDescent="0.25">
      <c r="A46" s="196">
        <v>42522</v>
      </c>
      <c r="B46">
        <v>2.710729166666674</v>
      </c>
      <c r="C46">
        <f t="shared" si="0"/>
        <v>60.3307</v>
      </c>
      <c r="D46">
        <f t="shared" si="1"/>
        <v>163.54018813541711</v>
      </c>
    </row>
    <row r="47" spans="1:4" x14ac:dyDescent="0.25">
      <c r="A47" s="196">
        <v>42552</v>
      </c>
      <c r="B47">
        <v>1.6768783602150374</v>
      </c>
      <c r="C47">
        <f t="shared" si="0"/>
        <v>60.3307</v>
      </c>
      <c r="D47">
        <f t="shared" si="1"/>
        <v>101.16724528662536</v>
      </c>
    </row>
    <row r="48" spans="1:4" x14ac:dyDescent="0.25">
      <c r="A48" s="196">
        <v>42583</v>
      </c>
      <c r="B48">
        <v>37.27299731182849</v>
      </c>
      <c r="C48">
        <f t="shared" si="0"/>
        <v>60.3307</v>
      </c>
      <c r="D48">
        <f t="shared" si="1"/>
        <v>2248.7060189207309</v>
      </c>
    </row>
    <row r="49" spans="1:4" x14ac:dyDescent="0.25">
      <c r="A49" s="196">
        <v>42614</v>
      </c>
      <c r="B49">
        <v>31.720812500000083</v>
      </c>
      <c r="C49">
        <f t="shared" si="0"/>
        <v>60.3307</v>
      </c>
      <c r="D49">
        <f t="shared" si="1"/>
        <v>1913.7388226937551</v>
      </c>
    </row>
    <row r="50" spans="1:4" x14ac:dyDescent="0.25">
      <c r="A50" s="196">
        <v>42644</v>
      </c>
      <c r="B50">
        <v>5</v>
      </c>
      <c r="C50">
        <f t="shared" si="0"/>
        <v>60.3307</v>
      </c>
      <c r="D50">
        <f t="shared" si="1"/>
        <v>301.65350000000001</v>
      </c>
    </row>
    <row r="51" spans="1:4" x14ac:dyDescent="0.25">
      <c r="A51" s="196">
        <v>42675</v>
      </c>
      <c r="B51">
        <v>4.8678854166666605</v>
      </c>
      <c r="C51">
        <f t="shared" si="0"/>
        <v>60.3307</v>
      </c>
      <c r="D51">
        <f t="shared" si="1"/>
        <v>293.68293470729128</v>
      </c>
    </row>
    <row r="52" spans="1:4" x14ac:dyDescent="0.25">
      <c r="A52" s="196">
        <v>42705</v>
      </c>
      <c r="B52">
        <v>4.1934744623653897</v>
      </c>
      <c r="C52">
        <f t="shared" si="0"/>
        <v>60.3307</v>
      </c>
      <c r="D52">
        <f t="shared" si="1"/>
        <v>252.99524974662762</v>
      </c>
    </row>
    <row r="53" spans="1:4" x14ac:dyDescent="0.25">
      <c r="A53" s="196">
        <v>42736</v>
      </c>
      <c r="B53">
        <v>5.0357090053762228</v>
      </c>
      <c r="C53">
        <f t="shared" si="0"/>
        <v>60.3307</v>
      </c>
      <c r="D53">
        <f t="shared" si="1"/>
        <v>303.80784929065129</v>
      </c>
    </row>
    <row r="54" spans="1:4" x14ac:dyDescent="0.25">
      <c r="A54" s="196">
        <v>42767</v>
      </c>
      <c r="B54">
        <v>5.6405431547620131</v>
      </c>
      <c r="C54">
        <f t="shared" si="0"/>
        <v>60.3307</v>
      </c>
      <c r="D54">
        <f t="shared" si="1"/>
        <v>340.29791690700057</v>
      </c>
    </row>
    <row r="55" spans="1:4" x14ac:dyDescent="0.25">
      <c r="A55" s="196">
        <v>42795</v>
      </c>
      <c r="B55">
        <v>5.2207728494623895</v>
      </c>
      <c r="C55">
        <f t="shared" si="0"/>
        <v>60.3307</v>
      </c>
      <c r="D55">
        <f t="shared" si="1"/>
        <v>314.97288054906056</v>
      </c>
    </row>
    <row r="56" spans="1:4" x14ac:dyDescent="0.25">
      <c r="A56" s="196">
        <v>42826</v>
      </c>
      <c r="B56">
        <v>5.5342708333332586</v>
      </c>
      <c r="C56">
        <f t="shared" si="0"/>
        <v>60.3307</v>
      </c>
      <c r="D56">
        <f t="shared" si="1"/>
        <v>333.88643336457881</v>
      </c>
    </row>
    <row r="57" spans="1:4" x14ac:dyDescent="0.25">
      <c r="A57" s="196">
        <v>42856</v>
      </c>
      <c r="B57">
        <v>6.2332662802590191</v>
      </c>
      <c r="C57">
        <f t="shared" si="0"/>
        <v>60.3307</v>
      </c>
      <c r="D57">
        <f t="shared" si="1"/>
        <v>376.0573179744228</v>
      </c>
    </row>
    <row r="58" spans="1:4" x14ac:dyDescent="0.25">
      <c r="A58" s="196">
        <v>42887</v>
      </c>
      <c r="B58">
        <v>6.0665486111111271</v>
      </c>
      <c r="C58">
        <f t="shared" si="0"/>
        <v>60.3307</v>
      </c>
      <c r="D58">
        <f t="shared" si="1"/>
        <v>365.99912429236207</v>
      </c>
    </row>
    <row r="59" spans="1:4" x14ac:dyDescent="0.25">
      <c r="A59" s="196">
        <v>42917</v>
      </c>
      <c r="B59">
        <v>4.9254166666666812</v>
      </c>
      <c r="C59">
        <f t="shared" si="0"/>
        <v>60.3307</v>
      </c>
      <c r="D59">
        <f t="shared" si="1"/>
        <v>297.15383529166752</v>
      </c>
    </row>
    <row r="60" spans="1:4" x14ac:dyDescent="0.25">
      <c r="A60" s="196">
        <v>42948</v>
      </c>
      <c r="B60">
        <v>5.8352049731183744</v>
      </c>
      <c r="C60">
        <f t="shared" si="0"/>
        <v>60.3307</v>
      </c>
      <c r="D60">
        <f t="shared" si="1"/>
        <v>352.04200067171269</v>
      </c>
    </row>
    <row r="61" spans="1:4" x14ac:dyDescent="0.25">
      <c r="A61" s="196">
        <v>42979</v>
      </c>
      <c r="B61">
        <v>3.1270420576990015</v>
      </c>
      <c r="C61">
        <f t="shared" si="0"/>
        <v>60.3307</v>
      </c>
      <c r="D61">
        <f t="shared" si="1"/>
        <v>188.65663627042116</v>
      </c>
    </row>
    <row r="62" spans="1:4" x14ac:dyDescent="0.25">
      <c r="A62" s="196">
        <v>43009</v>
      </c>
      <c r="B62">
        <v>3.5962386554622432</v>
      </c>
      <c r="C62">
        <f t="shared" si="0"/>
        <v>60.3307</v>
      </c>
      <c r="D62">
        <f t="shared" si="1"/>
        <v>216.96359545109596</v>
      </c>
    </row>
    <row r="63" spans="1:4" x14ac:dyDescent="0.25">
      <c r="A63" s="196">
        <v>43040</v>
      </c>
      <c r="B63">
        <v>4.4048645833332358</v>
      </c>
      <c r="C63">
        <f t="shared" si="0"/>
        <v>60.3307</v>
      </c>
      <c r="D63">
        <f t="shared" si="1"/>
        <v>265.74856371770244</v>
      </c>
    </row>
    <row r="64" spans="1:4" x14ac:dyDescent="0.25">
      <c r="A64" s="196">
        <v>43070</v>
      </c>
      <c r="B64">
        <v>4.1940551445863985</v>
      </c>
      <c r="C64">
        <f t="shared" si="0"/>
        <v>60.3307</v>
      </c>
      <c r="D64">
        <f t="shared" si="1"/>
        <v>253.03028271149864</v>
      </c>
    </row>
    <row r="65" spans="1:4" x14ac:dyDescent="0.25">
      <c r="A65" s="196">
        <v>43101</v>
      </c>
      <c r="B65">
        <v>4.1931873315363619</v>
      </c>
      <c r="C65">
        <f t="shared" si="0"/>
        <v>60.3307</v>
      </c>
      <c r="D65">
        <f t="shared" si="1"/>
        <v>252.97792694272079</v>
      </c>
    </row>
    <row r="66" spans="1:4" x14ac:dyDescent="0.25">
      <c r="A66" s="196">
        <v>43132</v>
      </c>
      <c r="B66">
        <v>4.7620610119047564</v>
      </c>
      <c r="C66">
        <f t="shared" si="0"/>
        <v>60.3307</v>
      </c>
      <c r="D66">
        <f t="shared" si="1"/>
        <v>287.29847429092229</v>
      </c>
    </row>
    <row r="67" spans="1:4" x14ac:dyDescent="0.25">
      <c r="A67" s="196">
        <v>43160</v>
      </c>
      <c r="B67">
        <v>4.5436088709677369</v>
      </c>
      <c r="C67">
        <f t="shared" ref="C67:C97" si="2">60.3307</f>
        <v>60.3307</v>
      </c>
      <c r="D67">
        <f t="shared" ref="D67:D97" si="3">B67*C67</f>
        <v>274.11910371169324</v>
      </c>
    </row>
    <row r="68" spans="1:4" x14ac:dyDescent="0.25">
      <c r="A68" s="196">
        <v>43191</v>
      </c>
      <c r="B68">
        <v>3.1417152777777599</v>
      </c>
      <c r="C68">
        <f t="shared" si="2"/>
        <v>60.3307</v>
      </c>
      <c r="D68">
        <f t="shared" si="3"/>
        <v>189.5418819090267</v>
      </c>
    </row>
    <row r="69" spans="1:4" x14ac:dyDescent="0.25">
      <c r="A69" s="196">
        <v>43221</v>
      </c>
      <c r="B69">
        <v>3.4269892110586726</v>
      </c>
      <c r="C69">
        <f t="shared" si="2"/>
        <v>60.3307</v>
      </c>
      <c r="D69">
        <f t="shared" si="3"/>
        <v>206.75265799561745</v>
      </c>
    </row>
    <row r="70" spans="1:4" x14ac:dyDescent="0.25">
      <c r="A70" s="196">
        <v>43252</v>
      </c>
      <c r="B70">
        <v>2.244902710215424</v>
      </c>
      <c r="C70">
        <f t="shared" si="2"/>
        <v>60.3307</v>
      </c>
      <c r="D70">
        <f t="shared" si="3"/>
        <v>135.43655193919369</v>
      </c>
    </row>
    <row r="71" spans="1:4" x14ac:dyDescent="0.25">
      <c r="A71" s="196">
        <v>43282</v>
      </c>
      <c r="B71">
        <v>5.6444399109792531</v>
      </c>
      <c r="C71">
        <f t="shared" si="2"/>
        <v>60.3307</v>
      </c>
      <c r="D71">
        <f t="shared" si="3"/>
        <v>340.53301093731602</v>
      </c>
    </row>
    <row r="72" spans="1:4" x14ac:dyDescent="0.25">
      <c r="A72" s="196">
        <v>43313</v>
      </c>
      <c r="B72">
        <v>11.678032290615528</v>
      </c>
      <c r="C72">
        <f t="shared" si="2"/>
        <v>60.3307</v>
      </c>
      <c r="D72">
        <f t="shared" si="3"/>
        <v>704.54386271543819</v>
      </c>
    </row>
    <row r="73" spans="1:4" x14ac:dyDescent="0.25">
      <c r="A73" s="196">
        <v>43344</v>
      </c>
      <c r="B73">
        <v>3.5249548611111163</v>
      </c>
      <c r="C73">
        <f t="shared" si="2"/>
        <v>60.3307</v>
      </c>
      <c r="D73">
        <f t="shared" si="3"/>
        <v>212.66299423923644</v>
      </c>
    </row>
    <row r="74" spans="1:4" x14ac:dyDescent="0.25">
      <c r="A74" s="196">
        <v>43374</v>
      </c>
      <c r="B74">
        <v>4.5106760847629879</v>
      </c>
      <c r="C74">
        <f t="shared" si="2"/>
        <v>60.3307</v>
      </c>
      <c r="D74">
        <f t="shared" si="3"/>
        <v>272.13224566701041</v>
      </c>
    </row>
    <row r="75" spans="1:4" x14ac:dyDescent="0.25">
      <c r="A75" s="196">
        <v>43405</v>
      </c>
      <c r="B75">
        <v>4.368961805555557</v>
      </c>
      <c r="C75">
        <f t="shared" si="2"/>
        <v>60.3307</v>
      </c>
      <c r="D75">
        <f t="shared" si="3"/>
        <v>263.58252400243066</v>
      </c>
    </row>
    <row r="76" spans="1:4" x14ac:dyDescent="0.25">
      <c r="A76" s="196">
        <v>43435</v>
      </c>
      <c r="B76">
        <v>3.9519428571428556</v>
      </c>
      <c r="C76">
        <f t="shared" si="2"/>
        <v>60.3307</v>
      </c>
      <c r="D76">
        <f t="shared" si="3"/>
        <v>238.42347893142849</v>
      </c>
    </row>
    <row r="77" spans="1:4" x14ac:dyDescent="0.25">
      <c r="A77" s="196">
        <v>43466</v>
      </c>
      <c r="B77">
        <v>4.3790420168067161</v>
      </c>
      <c r="C77">
        <f t="shared" si="2"/>
        <v>60.3307</v>
      </c>
      <c r="D77">
        <f t="shared" si="3"/>
        <v>264.19067020336092</v>
      </c>
    </row>
    <row r="78" spans="1:4" x14ac:dyDescent="0.25">
      <c r="A78" s="196">
        <v>43497</v>
      </c>
      <c r="B78">
        <v>4.8491418764302168</v>
      </c>
      <c r="C78">
        <f t="shared" si="2"/>
        <v>60.3307</v>
      </c>
      <c r="D78">
        <f t="shared" si="3"/>
        <v>292.55212380434847</v>
      </c>
    </row>
    <row r="79" spans="1:4" x14ac:dyDescent="0.25">
      <c r="A79" s="196">
        <v>43525</v>
      </c>
      <c r="B79">
        <v>4.7805656565657477</v>
      </c>
      <c r="C79">
        <f t="shared" si="2"/>
        <v>60.3307</v>
      </c>
      <c r="D79">
        <f t="shared" si="3"/>
        <v>288.41487245657117</v>
      </c>
    </row>
    <row r="80" spans="1:4" x14ac:dyDescent="0.25">
      <c r="A80" s="196">
        <v>43556</v>
      </c>
      <c r="B80">
        <v>6.6281145833332999</v>
      </c>
      <c r="C80">
        <f t="shared" si="2"/>
        <v>60.3307</v>
      </c>
      <c r="D80">
        <f t="shared" si="3"/>
        <v>399.87879249270634</v>
      </c>
    </row>
    <row r="81" spans="1:4" x14ac:dyDescent="0.25">
      <c r="A81" s="196">
        <v>43586</v>
      </c>
      <c r="B81">
        <v>5.0586478304742801</v>
      </c>
      <c r="C81">
        <f t="shared" si="2"/>
        <v>60.3307</v>
      </c>
      <c r="D81">
        <f t="shared" si="3"/>
        <v>305.19176466599464</v>
      </c>
    </row>
    <row r="82" spans="1:4" x14ac:dyDescent="0.25">
      <c r="A82" s="196">
        <v>43617</v>
      </c>
      <c r="B82">
        <v>2.4970013898540677</v>
      </c>
      <c r="C82">
        <f t="shared" si="2"/>
        <v>60.3307</v>
      </c>
      <c r="D82">
        <f t="shared" si="3"/>
        <v>150.64584175086881</v>
      </c>
    </row>
    <row r="83" spans="1:4" x14ac:dyDescent="0.25">
      <c r="A83" s="196">
        <v>43647</v>
      </c>
      <c r="B83">
        <v>2.6461155913978471</v>
      </c>
      <c r="C83">
        <f t="shared" si="2"/>
        <v>60.3307</v>
      </c>
      <c r="D83">
        <f t="shared" si="3"/>
        <v>159.64200590994611</v>
      </c>
    </row>
    <row r="84" spans="1:4" x14ac:dyDescent="0.25">
      <c r="A84" s="196">
        <v>43678</v>
      </c>
      <c r="B84">
        <v>2.6024126344085983</v>
      </c>
      <c r="C84">
        <f t="shared" si="2"/>
        <v>60.3307</v>
      </c>
      <c r="D84">
        <f t="shared" si="3"/>
        <v>157.00537592271482</v>
      </c>
    </row>
    <row r="85" spans="1:4" x14ac:dyDescent="0.25">
      <c r="A85" s="196">
        <v>43709</v>
      </c>
      <c r="B85">
        <v>4.4508176757132993</v>
      </c>
      <c r="C85">
        <f t="shared" si="2"/>
        <v>60.3307</v>
      </c>
      <c r="D85">
        <f t="shared" si="3"/>
        <v>268.52094594815634</v>
      </c>
    </row>
    <row r="86" spans="1:4" x14ac:dyDescent="0.25">
      <c r="A86" s="196">
        <v>43739</v>
      </c>
      <c r="B86">
        <v>3.3409195015156792</v>
      </c>
      <c r="C86">
        <f t="shared" si="2"/>
        <v>60.3307</v>
      </c>
      <c r="D86">
        <f t="shared" si="3"/>
        <v>201.56001217009199</v>
      </c>
    </row>
    <row r="87" spans="1:4" x14ac:dyDescent="0.25">
      <c r="A87" s="196">
        <v>43770</v>
      </c>
      <c r="B87">
        <v>4.322209100382052</v>
      </c>
      <c r="C87">
        <f t="shared" si="2"/>
        <v>60.3307</v>
      </c>
      <c r="D87">
        <f t="shared" si="3"/>
        <v>260.76190057241945</v>
      </c>
    </row>
    <row r="88" spans="1:4" x14ac:dyDescent="0.25">
      <c r="A88" s="196">
        <v>43800</v>
      </c>
      <c r="B88">
        <v>4.8742616885301357</v>
      </c>
      <c r="C88">
        <f t="shared" si="2"/>
        <v>60.3307</v>
      </c>
      <c r="D88">
        <f t="shared" si="3"/>
        <v>294.06761965220505</v>
      </c>
    </row>
    <row r="89" spans="1:4" x14ac:dyDescent="0.25">
      <c r="A89" s="196">
        <v>43831</v>
      </c>
      <c r="B89">
        <v>4.524384667114969</v>
      </c>
      <c r="C89">
        <f t="shared" si="2"/>
        <v>60.3307</v>
      </c>
      <c r="D89">
        <f t="shared" si="3"/>
        <v>272.95929403631305</v>
      </c>
    </row>
    <row r="90" spans="1:4" x14ac:dyDescent="0.25">
      <c r="A90" s="196">
        <v>43862</v>
      </c>
      <c r="B90">
        <v>4.8393103448276635</v>
      </c>
      <c r="C90">
        <f t="shared" si="2"/>
        <v>60.3307</v>
      </c>
      <c r="D90">
        <f t="shared" si="3"/>
        <v>291.95898062069432</v>
      </c>
    </row>
    <row r="91" spans="1:4" x14ac:dyDescent="0.25">
      <c r="A91" s="196">
        <v>43891</v>
      </c>
      <c r="B91">
        <v>5.0507666442501549</v>
      </c>
      <c r="C91">
        <f t="shared" si="2"/>
        <v>60.3307</v>
      </c>
      <c r="D91">
        <f t="shared" si="3"/>
        <v>304.7162871842628</v>
      </c>
    </row>
    <row r="92" spans="1:4" x14ac:dyDescent="0.25">
      <c r="A92" s="196">
        <v>43922</v>
      </c>
      <c r="B92">
        <v>5.0183437500000059</v>
      </c>
      <c r="C92">
        <f t="shared" si="2"/>
        <v>60.3307</v>
      </c>
      <c r="D92">
        <f t="shared" si="3"/>
        <v>302.76019127812538</v>
      </c>
    </row>
    <row r="93" spans="1:4" x14ac:dyDescent="0.25">
      <c r="A93" s="196">
        <v>43952</v>
      </c>
      <c r="B93">
        <v>6.126088709677405</v>
      </c>
      <c r="C93">
        <f t="shared" si="2"/>
        <v>60.3307</v>
      </c>
      <c r="D93">
        <f t="shared" si="3"/>
        <v>369.59122011693461</v>
      </c>
    </row>
    <row r="94" spans="1:4" x14ac:dyDescent="0.25">
      <c r="A94" s="196">
        <v>43983</v>
      </c>
      <c r="B94">
        <v>4.8928055555555385</v>
      </c>
      <c r="C94">
        <f t="shared" si="2"/>
        <v>60.3307</v>
      </c>
      <c r="D94">
        <f t="shared" si="3"/>
        <v>295.18638413055453</v>
      </c>
    </row>
    <row r="95" spans="1:4" x14ac:dyDescent="0.25">
      <c r="A95" s="196">
        <v>44013</v>
      </c>
      <c r="B95">
        <v>3.5147748655914124</v>
      </c>
      <c r="C95">
        <f t="shared" si="2"/>
        <v>60.3307</v>
      </c>
      <c r="D95">
        <f t="shared" si="3"/>
        <v>212.04882798353583</v>
      </c>
    </row>
    <row r="96" spans="1:4" x14ac:dyDescent="0.25">
      <c r="A96" s="196">
        <v>44044</v>
      </c>
      <c r="B96">
        <v>9.9363810483870996</v>
      </c>
      <c r="C96">
        <f t="shared" si="2"/>
        <v>60.3307</v>
      </c>
      <c r="D96">
        <f t="shared" si="3"/>
        <v>599.46882411592765</v>
      </c>
    </row>
    <row r="97" spans="1:4" x14ac:dyDescent="0.25">
      <c r="A97" s="196">
        <v>44075</v>
      </c>
      <c r="B97">
        <v>2.4640500173671396</v>
      </c>
      <c r="C97">
        <f t="shared" si="2"/>
        <v>60.3307</v>
      </c>
      <c r="D97">
        <f t="shared" si="3"/>
        <v>148.6578623827717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A6A6-031F-4D72-A5AF-38DEFD3E4CAF}">
  <dimension ref="A1:D97"/>
  <sheetViews>
    <sheetView workbookViewId="0">
      <selection activeCell="T26" sqref="T26"/>
    </sheetView>
  </sheetViews>
  <sheetFormatPr defaultRowHeight="18.75" x14ac:dyDescent="0.25"/>
  <cols>
    <col min="1" max="1" width="11.7109375" style="202" bestFit="1" customWidth="1"/>
    <col min="3" max="3" width="11" bestFit="1" customWidth="1"/>
    <col min="4" max="4" width="12" bestFit="1" customWidth="1"/>
  </cols>
  <sheetData>
    <row r="1" spans="1:4" x14ac:dyDescent="0.25">
      <c r="A1" s="149" t="s">
        <v>38</v>
      </c>
      <c r="B1" t="s">
        <v>75</v>
      </c>
      <c r="C1" t="s">
        <v>77</v>
      </c>
      <c r="D1" t="s">
        <v>76</v>
      </c>
    </row>
    <row r="2" spans="1:4" x14ac:dyDescent="0.25">
      <c r="A2" s="196">
        <v>41183</v>
      </c>
      <c r="B2">
        <v>3.770687163978875</v>
      </c>
      <c r="C2">
        <v>60.3307</v>
      </c>
      <c r="D2">
        <f t="shared" ref="D2:D65" si="0">B2*C2</f>
        <v>227.48819608386032</v>
      </c>
    </row>
    <row r="3" spans="1:4" x14ac:dyDescent="0.25">
      <c r="A3" s="194">
        <v>41214</v>
      </c>
      <c r="B3">
        <v>3.7691984176559057</v>
      </c>
      <c r="C3">
        <v>60.3307</v>
      </c>
      <c r="D3">
        <f t="shared" si="0"/>
        <v>227.39837897607316</v>
      </c>
    </row>
    <row r="4" spans="1:4" x14ac:dyDescent="0.25">
      <c r="A4" s="194">
        <v>41244</v>
      </c>
      <c r="B4">
        <v>3.6970302627202258</v>
      </c>
      <c r="C4">
        <v>60.3307</v>
      </c>
      <c r="D4">
        <f t="shared" si="0"/>
        <v>223.04442367109513</v>
      </c>
    </row>
    <row r="5" spans="1:4" x14ac:dyDescent="0.25">
      <c r="A5" s="194">
        <v>41275</v>
      </c>
      <c r="B5">
        <v>3.6374991686066815</v>
      </c>
      <c r="C5">
        <v>60.3307</v>
      </c>
      <c r="D5">
        <f t="shared" si="0"/>
        <v>219.45287109145912</v>
      </c>
    </row>
    <row r="6" spans="1:4" x14ac:dyDescent="0.25">
      <c r="A6" s="194">
        <v>41306</v>
      </c>
      <c r="B6">
        <v>3.8702872462658395</v>
      </c>
      <c r="C6">
        <v>60.3307</v>
      </c>
      <c r="D6">
        <f t="shared" si="0"/>
        <v>233.49713876829048</v>
      </c>
    </row>
    <row r="7" spans="1:4" x14ac:dyDescent="0.25">
      <c r="A7" s="194">
        <v>41334</v>
      </c>
      <c r="B7">
        <v>3.8803178320507796</v>
      </c>
      <c r="C7">
        <v>60.3307</v>
      </c>
      <c r="D7">
        <f t="shared" si="0"/>
        <v>234.10229103010596</v>
      </c>
    </row>
    <row r="8" spans="1:4" x14ac:dyDescent="0.25">
      <c r="A8" s="194">
        <v>41365</v>
      </c>
      <c r="B8">
        <v>3.6051413612564231</v>
      </c>
      <c r="C8">
        <v>60.3307</v>
      </c>
      <c r="D8">
        <f t="shared" si="0"/>
        <v>217.5007019235529</v>
      </c>
    </row>
    <row r="9" spans="1:4" x14ac:dyDescent="0.25">
      <c r="A9" s="194">
        <v>41395</v>
      </c>
      <c r="B9">
        <v>3.423273213092775</v>
      </c>
      <c r="C9">
        <v>60.3307</v>
      </c>
      <c r="D9">
        <f t="shared" si="0"/>
        <v>206.52846923713628</v>
      </c>
    </row>
    <row r="10" spans="1:4" x14ac:dyDescent="0.25">
      <c r="A10" s="194">
        <v>41426</v>
      </c>
      <c r="B10">
        <v>3.1477880976951997</v>
      </c>
      <c r="C10">
        <v>60.3307</v>
      </c>
      <c r="D10">
        <f t="shared" si="0"/>
        <v>189.9082593856198</v>
      </c>
    </row>
    <row r="11" spans="1:4" x14ac:dyDescent="0.25">
      <c r="A11" s="194">
        <v>41456</v>
      </c>
      <c r="B11">
        <v>16.325698924731217</v>
      </c>
      <c r="C11">
        <v>60.3307</v>
      </c>
      <c r="D11">
        <f t="shared" si="0"/>
        <v>984.94084411828169</v>
      </c>
    </row>
    <row r="12" spans="1:4" x14ac:dyDescent="0.25">
      <c r="A12" s="194">
        <v>41487</v>
      </c>
      <c r="B12">
        <v>80.916672268907533</v>
      </c>
      <c r="C12">
        <v>60.3307</v>
      </c>
      <c r="D12">
        <f t="shared" si="0"/>
        <v>4881.7594796537796</v>
      </c>
    </row>
    <row r="13" spans="1:4" x14ac:dyDescent="0.25">
      <c r="A13" s="194">
        <v>41518</v>
      </c>
      <c r="B13">
        <v>59.404656250001445</v>
      </c>
      <c r="C13">
        <v>60.3307</v>
      </c>
      <c r="D13">
        <f t="shared" si="0"/>
        <v>3583.9244948219621</v>
      </c>
    </row>
    <row r="14" spans="1:4" x14ac:dyDescent="0.25">
      <c r="A14" s="194">
        <v>41548</v>
      </c>
      <c r="B14">
        <v>6.317488199595485</v>
      </c>
      <c r="C14">
        <v>60.3307</v>
      </c>
      <c r="D14">
        <f t="shared" si="0"/>
        <v>381.13848532333532</v>
      </c>
    </row>
    <row r="15" spans="1:4" x14ac:dyDescent="0.25">
      <c r="A15" s="194">
        <v>41579</v>
      </c>
      <c r="B15">
        <v>3.8756423611111237</v>
      </c>
      <c r="C15">
        <v>60.3307</v>
      </c>
      <c r="D15">
        <f t="shared" si="0"/>
        <v>233.82021659548687</v>
      </c>
    </row>
    <row r="16" spans="1:4" x14ac:dyDescent="0.25">
      <c r="A16" s="196">
        <v>41609</v>
      </c>
      <c r="B16">
        <v>3.6853225806452237</v>
      </c>
      <c r="C16">
        <v>60.3307</v>
      </c>
      <c r="D16">
        <f t="shared" si="0"/>
        <v>222.33809101613281</v>
      </c>
    </row>
    <row r="17" spans="1:4" x14ac:dyDescent="0.25">
      <c r="A17" s="196">
        <v>41640</v>
      </c>
      <c r="B17">
        <v>3.4273587428953327</v>
      </c>
      <c r="C17">
        <v>60.3307</v>
      </c>
      <c r="D17">
        <f t="shared" si="0"/>
        <v>206.77495210999544</v>
      </c>
    </row>
    <row r="18" spans="1:4" x14ac:dyDescent="0.25">
      <c r="A18" s="196">
        <v>41671</v>
      </c>
      <c r="B18">
        <v>3.2569676700110968</v>
      </c>
      <c r="C18">
        <v>60.3307</v>
      </c>
      <c r="D18">
        <f t="shared" si="0"/>
        <v>196.49513940913849</v>
      </c>
    </row>
    <row r="19" spans="1:4" x14ac:dyDescent="0.25">
      <c r="A19" s="196">
        <v>41699</v>
      </c>
      <c r="B19">
        <v>5.2355174731182803</v>
      </c>
      <c r="C19">
        <v>60.3307</v>
      </c>
      <c r="D19">
        <f t="shared" si="0"/>
        <v>315.86243401545704</v>
      </c>
    </row>
    <row r="20" spans="1:4" x14ac:dyDescent="0.25">
      <c r="A20" s="196">
        <v>41730</v>
      </c>
      <c r="B20">
        <v>3.9815034722222045</v>
      </c>
      <c r="C20">
        <v>60.3307</v>
      </c>
      <c r="D20">
        <f t="shared" si="0"/>
        <v>240.20689153159614</v>
      </c>
    </row>
    <row r="21" spans="1:4" x14ac:dyDescent="0.25">
      <c r="A21" s="196">
        <v>41760</v>
      </c>
      <c r="B21">
        <v>3.7453528225805535</v>
      </c>
      <c r="C21">
        <v>60.3307</v>
      </c>
      <c r="D21">
        <f t="shared" si="0"/>
        <v>225.95975753326059</v>
      </c>
    </row>
    <row r="22" spans="1:4" x14ac:dyDescent="0.25">
      <c r="A22" s="196">
        <v>41791</v>
      </c>
      <c r="B22">
        <v>3.5046388888888731</v>
      </c>
      <c r="C22">
        <v>60.3307</v>
      </c>
      <c r="D22">
        <f t="shared" si="0"/>
        <v>211.43731741388794</v>
      </c>
    </row>
    <row r="23" spans="1:4" x14ac:dyDescent="0.25">
      <c r="A23" s="196">
        <v>41821</v>
      </c>
      <c r="B23">
        <v>4.1572311827956332</v>
      </c>
      <c r="C23">
        <v>60.3307</v>
      </c>
      <c r="D23">
        <f t="shared" si="0"/>
        <v>250.80866731988851</v>
      </c>
    </row>
    <row r="24" spans="1:4" x14ac:dyDescent="0.25">
      <c r="A24" s="196">
        <v>41852</v>
      </c>
      <c r="B24">
        <v>25.013127946128005</v>
      </c>
      <c r="C24">
        <v>60.3307</v>
      </c>
      <c r="D24">
        <f t="shared" si="0"/>
        <v>1509.0595181794649</v>
      </c>
    </row>
    <row r="25" spans="1:4" x14ac:dyDescent="0.25">
      <c r="A25" s="196">
        <v>41883</v>
      </c>
      <c r="B25">
        <v>51.552104166666673</v>
      </c>
      <c r="C25">
        <v>60.3307</v>
      </c>
      <c r="D25">
        <f t="shared" si="0"/>
        <v>3110.1745308479171</v>
      </c>
    </row>
    <row r="26" spans="1:4" x14ac:dyDescent="0.25">
      <c r="A26" s="196">
        <v>41913</v>
      </c>
      <c r="B26">
        <v>4.8134072580644078</v>
      </c>
      <c r="C26">
        <v>60.3307</v>
      </c>
      <c r="D26">
        <f t="shared" si="0"/>
        <v>290.39622926410635</v>
      </c>
    </row>
    <row r="27" spans="1:4" x14ac:dyDescent="0.25">
      <c r="A27" s="196">
        <v>41944</v>
      </c>
      <c r="B27">
        <v>3.7089947460595059</v>
      </c>
      <c r="C27">
        <v>60.3307</v>
      </c>
      <c r="D27">
        <f t="shared" si="0"/>
        <v>223.76624932609224</v>
      </c>
    </row>
    <row r="28" spans="1:4" x14ac:dyDescent="0.25">
      <c r="A28" s="196">
        <v>41974</v>
      </c>
      <c r="B28">
        <v>4.8404301075268279</v>
      </c>
      <c r="C28">
        <v>60.3307</v>
      </c>
      <c r="D28">
        <f t="shared" si="0"/>
        <v>292.02653668816879</v>
      </c>
    </row>
    <row r="29" spans="1:4" x14ac:dyDescent="0.25">
      <c r="A29" s="196">
        <v>42005</v>
      </c>
      <c r="B29">
        <v>4.1074495967743418</v>
      </c>
      <c r="C29">
        <v>60.3307</v>
      </c>
      <c r="D29">
        <f t="shared" si="0"/>
        <v>247.80530938811378</v>
      </c>
    </row>
    <row r="30" spans="1:4" x14ac:dyDescent="0.25">
      <c r="A30" s="196">
        <v>42036</v>
      </c>
      <c r="B30">
        <v>7.0380565897244844</v>
      </c>
      <c r="C30">
        <v>60.3307</v>
      </c>
      <c r="D30">
        <f t="shared" si="0"/>
        <v>424.61088069769096</v>
      </c>
    </row>
    <row r="31" spans="1:4" x14ac:dyDescent="0.25">
      <c r="A31" s="196">
        <v>42064</v>
      </c>
      <c r="B31">
        <v>26.586344086019697</v>
      </c>
      <c r="C31">
        <v>60.3307</v>
      </c>
      <c r="D31">
        <f t="shared" si="0"/>
        <v>1603.9727491504286</v>
      </c>
    </row>
    <row r="32" spans="1:4" x14ac:dyDescent="0.25">
      <c r="A32" s="196">
        <v>42095</v>
      </c>
      <c r="B32">
        <v>4.738013888888978</v>
      </c>
      <c r="C32">
        <v>60.3307</v>
      </c>
      <c r="D32">
        <f t="shared" si="0"/>
        <v>285.84769452639426</v>
      </c>
    </row>
    <row r="33" spans="1:4" x14ac:dyDescent="0.25">
      <c r="A33" s="196">
        <v>42125</v>
      </c>
      <c r="B33">
        <v>8.2385719086021538</v>
      </c>
      <c r="C33">
        <v>60.3307</v>
      </c>
      <c r="D33">
        <f t="shared" si="0"/>
        <v>497.03881024630397</v>
      </c>
    </row>
    <row r="34" spans="1:4" x14ac:dyDescent="0.25">
      <c r="A34" s="196">
        <v>42156</v>
      </c>
      <c r="B34">
        <v>8.5767951388883912</v>
      </c>
      <c r="C34">
        <v>60.3307</v>
      </c>
      <c r="D34">
        <f t="shared" si="0"/>
        <v>517.44405448573389</v>
      </c>
    </row>
    <row r="35" spans="1:4" x14ac:dyDescent="0.25">
      <c r="A35" s="196">
        <v>42186</v>
      </c>
      <c r="B35">
        <v>37.042264784945935</v>
      </c>
      <c r="C35">
        <v>60.3307</v>
      </c>
      <c r="D35">
        <f t="shared" si="0"/>
        <v>2234.7857640611378</v>
      </c>
    </row>
    <row r="36" spans="1:4" x14ac:dyDescent="0.25">
      <c r="A36" s="196">
        <v>42217</v>
      </c>
      <c r="B36">
        <v>40.752209145931097</v>
      </c>
      <c r="C36">
        <v>60.3307</v>
      </c>
      <c r="D36">
        <f t="shared" si="0"/>
        <v>2458.6093043204251</v>
      </c>
    </row>
    <row r="37" spans="1:4" x14ac:dyDescent="0.25">
      <c r="A37" s="196">
        <v>42248</v>
      </c>
      <c r="B37">
        <v>11.856809027777826</v>
      </c>
      <c r="C37">
        <v>60.3307</v>
      </c>
      <c r="D37">
        <f t="shared" si="0"/>
        <v>715.32958841215566</v>
      </c>
    </row>
    <row r="38" spans="1:4" x14ac:dyDescent="0.25">
      <c r="A38" s="196">
        <v>42278</v>
      </c>
      <c r="B38">
        <v>36.103803763441277</v>
      </c>
      <c r="C38">
        <v>60.3307</v>
      </c>
      <c r="D38">
        <f t="shared" si="0"/>
        <v>2178.1677537110468</v>
      </c>
    </row>
    <row r="39" spans="1:4" x14ac:dyDescent="0.25">
      <c r="A39" s="196">
        <v>42309</v>
      </c>
      <c r="B39">
        <v>7.0997112038972263</v>
      </c>
      <c r="C39">
        <v>60.3307</v>
      </c>
      <c r="D39">
        <f t="shared" si="0"/>
        <v>428.33054672896242</v>
      </c>
    </row>
    <row r="40" spans="1:4" x14ac:dyDescent="0.25">
      <c r="A40" s="196">
        <v>42339</v>
      </c>
      <c r="B40">
        <v>4.0169993279569196</v>
      </c>
      <c r="C40">
        <v>60.3307</v>
      </c>
      <c r="D40">
        <f t="shared" si="0"/>
        <v>242.34838135517052</v>
      </c>
    </row>
    <row r="41" spans="1:4" x14ac:dyDescent="0.25">
      <c r="A41" s="196">
        <v>42370</v>
      </c>
      <c r="B41">
        <v>5.1945060483871517</v>
      </c>
      <c r="C41">
        <v>60.3307</v>
      </c>
      <c r="D41">
        <f t="shared" si="0"/>
        <v>313.38818605343073</v>
      </c>
    </row>
    <row r="42" spans="1:4" x14ac:dyDescent="0.25">
      <c r="A42" s="196">
        <v>42401</v>
      </c>
      <c r="B42">
        <v>4.037144686299702</v>
      </c>
      <c r="C42">
        <v>60.3307</v>
      </c>
      <c r="D42">
        <f t="shared" si="0"/>
        <v>243.56376492574142</v>
      </c>
    </row>
    <row r="43" spans="1:4" x14ac:dyDescent="0.25">
      <c r="A43" s="196">
        <v>42430</v>
      </c>
      <c r="B43">
        <v>4.0370295698925593</v>
      </c>
      <c r="C43">
        <v>60.3307</v>
      </c>
      <c r="D43">
        <f t="shared" si="0"/>
        <v>243.55681987231702</v>
      </c>
    </row>
    <row r="44" spans="1:4" x14ac:dyDescent="0.25">
      <c r="A44" s="196">
        <v>42461</v>
      </c>
      <c r="B44">
        <v>4.022868055555656</v>
      </c>
      <c r="C44">
        <v>60.3307</v>
      </c>
      <c r="D44">
        <f t="shared" si="0"/>
        <v>242.70244579931162</v>
      </c>
    </row>
    <row r="45" spans="1:4" x14ac:dyDescent="0.25">
      <c r="A45" s="196">
        <v>42491</v>
      </c>
      <c r="B45">
        <v>3.8738844086021236</v>
      </c>
      <c r="C45">
        <v>60.3307</v>
      </c>
      <c r="D45">
        <f t="shared" si="0"/>
        <v>233.71415809005214</v>
      </c>
    </row>
    <row r="46" spans="1:4" x14ac:dyDescent="0.25">
      <c r="A46" s="196">
        <v>42522</v>
      </c>
      <c r="B46">
        <v>3.7926944444443942</v>
      </c>
      <c r="C46">
        <v>60.3307</v>
      </c>
      <c r="D46">
        <f t="shared" si="0"/>
        <v>228.8159107194414</v>
      </c>
    </row>
    <row r="47" spans="1:4" x14ac:dyDescent="0.25">
      <c r="A47" s="196">
        <v>42552</v>
      </c>
      <c r="B47">
        <v>3.9728897849462843</v>
      </c>
      <c r="C47">
        <v>60.3307</v>
      </c>
      <c r="D47">
        <f t="shared" si="0"/>
        <v>239.6872217486588</v>
      </c>
    </row>
    <row r="48" spans="1:4" x14ac:dyDescent="0.25">
      <c r="A48" s="196">
        <v>42583</v>
      </c>
      <c r="B48">
        <v>8.1638244197779262</v>
      </c>
      <c r="C48">
        <v>60.3307</v>
      </c>
      <c r="D48">
        <f t="shared" si="0"/>
        <v>492.52924192229614</v>
      </c>
    </row>
    <row r="49" spans="1:4" x14ac:dyDescent="0.25">
      <c r="A49" s="196">
        <v>42614</v>
      </c>
      <c r="B49">
        <v>30.229400278940108</v>
      </c>
      <c r="C49">
        <v>60.3307</v>
      </c>
      <c r="D49">
        <f t="shared" si="0"/>
        <v>1823.760879408652</v>
      </c>
    </row>
    <row r="50" spans="1:4" x14ac:dyDescent="0.25">
      <c r="A50" s="196">
        <v>42644</v>
      </c>
      <c r="B50">
        <v>5.9868320218953439</v>
      </c>
      <c r="C50">
        <v>60.3307</v>
      </c>
      <c r="D50">
        <f t="shared" si="0"/>
        <v>361.18976666336141</v>
      </c>
    </row>
    <row r="51" spans="1:4" x14ac:dyDescent="0.25">
      <c r="A51" s="196">
        <v>42675</v>
      </c>
      <c r="B51">
        <v>5.2259163417228844</v>
      </c>
      <c r="C51">
        <v>60.3307</v>
      </c>
      <c r="D51">
        <f t="shared" si="0"/>
        <v>315.28319103758082</v>
      </c>
    </row>
    <row r="52" spans="1:4" x14ac:dyDescent="0.25">
      <c r="A52" s="196">
        <v>42705</v>
      </c>
      <c r="B52">
        <v>10.082212595801426</v>
      </c>
      <c r="C52">
        <v>60.3307</v>
      </c>
      <c r="D52">
        <f t="shared" si="0"/>
        <v>608.26694345351711</v>
      </c>
    </row>
    <row r="53" spans="1:4" x14ac:dyDescent="0.25">
      <c r="A53" s="196">
        <v>42736</v>
      </c>
      <c r="B53">
        <v>16.735573661456517</v>
      </c>
      <c r="C53">
        <v>60.3307</v>
      </c>
      <c r="D53">
        <f t="shared" si="0"/>
        <v>1009.6688738972347</v>
      </c>
    </row>
    <row r="54" spans="1:4" x14ac:dyDescent="0.25">
      <c r="A54" s="196">
        <v>42767</v>
      </c>
      <c r="B54">
        <v>49.858633173254582</v>
      </c>
      <c r="C54">
        <v>60.3307</v>
      </c>
      <c r="D54">
        <f t="shared" si="0"/>
        <v>3008.00624038567</v>
      </c>
    </row>
    <row r="55" spans="1:4" x14ac:dyDescent="0.25">
      <c r="A55" s="196">
        <v>42795</v>
      </c>
      <c r="B55">
        <v>9.5833728411784893</v>
      </c>
      <c r="C55">
        <v>60.3307</v>
      </c>
      <c r="D55">
        <f t="shared" si="0"/>
        <v>578.17159186928711</v>
      </c>
    </row>
    <row r="56" spans="1:4" x14ac:dyDescent="0.25">
      <c r="A56" s="196">
        <v>42826</v>
      </c>
      <c r="B56">
        <v>5.7937460650577393</v>
      </c>
      <c r="C56">
        <v>60.3307</v>
      </c>
      <c r="D56">
        <f t="shared" si="0"/>
        <v>349.54075572717898</v>
      </c>
    </row>
    <row r="57" spans="1:4" x14ac:dyDescent="0.25">
      <c r="A57" s="196">
        <v>42856</v>
      </c>
      <c r="B57">
        <v>3.9555342741935853</v>
      </c>
      <c r="C57">
        <v>60.3307</v>
      </c>
      <c r="D57">
        <f t="shared" si="0"/>
        <v>238.64015163609093</v>
      </c>
    </row>
    <row r="58" spans="1:4" x14ac:dyDescent="0.25">
      <c r="A58" s="196">
        <v>42887</v>
      </c>
      <c r="B58">
        <v>3.8063990182327578</v>
      </c>
      <c r="C58">
        <v>60.3307</v>
      </c>
      <c r="D58">
        <f t="shared" si="0"/>
        <v>229.64271724929503</v>
      </c>
    </row>
    <row r="59" spans="1:4" x14ac:dyDescent="0.25">
      <c r="A59" s="196">
        <v>42917</v>
      </c>
      <c r="B59">
        <v>5.6200504032258394</v>
      </c>
      <c r="C59">
        <v>60.3307</v>
      </c>
      <c r="D59">
        <f t="shared" si="0"/>
        <v>339.06157486189716</v>
      </c>
    </row>
    <row r="60" spans="1:4" x14ac:dyDescent="0.25">
      <c r="A60" s="196">
        <v>42948</v>
      </c>
      <c r="B60">
        <v>8.6772283356260598</v>
      </c>
      <c r="C60">
        <v>60.3307</v>
      </c>
      <c r="D60">
        <f t="shared" si="0"/>
        <v>523.50325954815514</v>
      </c>
    </row>
    <row r="61" spans="1:4" x14ac:dyDescent="0.25">
      <c r="A61" s="196">
        <v>42979</v>
      </c>
      <c r="B61">
        <v>5.2493611111111536</v>
      </c>
      <c r="C61">
        <v>60.3307</v>
      </c>
      <c r="D61">
        <f t="shared" si="0"/>
        <v>316.6976303861137</v>
      </c>
    </row>
    <row r="62" spans="1:4" x14ac:dyDescent="0.25">
      <c r="A62" s="196">
        <v>43009</v>
      </c>
      <c r="B62">
        <v>3.9148723118280757</v>
      </c>
      <c r="C62">
        <v>60.3307</v>
      </c>
      <c r="D62">
        <f t="shared" si="0"/>
        <v>236.18698698320608</v>
      </c>
    </row>
    <row r="63" spans="1:4" x14ac:dyDescent="0.25">
      <c r="A63" s="196">
        <v>43040</v>
      </c>
      <c r="B63">
        <v>3.7522222222221133</v>
      </c>
      <c r="C63">
        <v>60.3307</v>
      </c>
      <c r="D63">
        <f t="shared" si="0"/>
        <v>226.37419322221567</v>
      </c>
    </row>
    <row r="64" spans="1:4" x14ac:dyDescent="0.25">
      <c r="A64" s="196">
        <v>43070</v>
      </c>
      <c r="B64">
        <v>3.6698051075267824</v>
      </c>
      <c r="C64">
        <v>60.3307</v>
      </c>
      <c r="D64">
        <f t="shared" si="0"/>
        <v>221.40191100066605</v>
      </c>
    </row>
    <row r="65" spans="1:4" x14ac:dyDescent="0.25">
      <c r="A65" s="196">
        <v>43101</v>
      </c>
      <c r="B65">
        <v>4.1143380376342016</v>
      </c>
      <c r="C65">
        <v>60.3307</v>
      </c>
      <c r="D65">
        <f t="shared" si="0"/>
        <v>248.22089384709773</v>
      </c>
    </row>
    <row r="66" spans="1:4" x14ac:dyDescent="0.25">
      <c r="A66" s="196">
        <v>43132</v>
      </c>
      <c r="B66">
        <v>3.8299552906110765</v>
      </c>
      <c r="C66">
        <v>60.3307</v>
      </c>
      <c r="D66">
        <f t="shared" ref="D66:D96" si="1">B66*C66</f>
        <v>231.06388365126966</v>
      </c>
    </row>
    <row r="67" spans="1:4" x14ac:dyDescent="0.25">
      <c r="A67" s="196">
        <v>43160</v>
      </c>
      <c r="B67">
        <v>4.0847242770678669</v>
      </c>
      <c r="C67">
        <v>60.3307</v>
      </c>
      <c r="D67">
        <f t="shared" si="1"/>
        <v>246.43427494249835</v>
      </c>
    </row>
    <row r="68" spans="1:4" x14ac:dyDescent="0.25">
      <c r="A68" s="196">
        <v>43191</v>
      </c>
      <c r="B68">
        <v>3.9053073984022819</v>
      </c>
      <c r="C68">
        <v>60.3307</v>
      </c>
      <c r="D68">
        <f t="shared" si="1"/>
        <v>235.60992906078855</v>
      </c>
    </row>
    <row r="69" spans="1:4" x14ac:dyDescent="0.25">
      <c r="A69" s="196">
        <v>43221</v>
      </c>
      <c r="B69">
        <v>3.7225974462364406</v>
      </c>
      <c r="C69">
        <v>60.3307</v>
      </c>
      <c r="D69">
        <f t="shared" si="1"/>
        <v>224.58690974965683</v>
      </c>
    </row>
    <row r="70" spans="1:4" x14ac:dyDescent="0.25">
      <c r="A70" s="196">
        <v>43252</v>
      </c>
      <c r="B70">
        <v>3.5149027777778019</v>
      </c>
      <c r="C70">
        <v>60.3307</v>
      </c>
      <c r="D70">
        <f t="shared" si="1"/>
        <v>212.05654501527923</v>
      </c>
    </row>
    <row r="71" spans="1:4" x14ac:dyDescent="0.25">
      <c r="A71" s="196">
        <v>43282</v>
      </c>
      <c r="B71">
        <v>33.976161344538163</v>
      </c>
      <c r="C71">
        <v>60.3307</v>
      </c>
      <c r="D71">
        <f t="shared" si="1"/>
        <v>2049.8055972289285</v>
      </c>
    </row>
    <row r="72" spans="1:4" x14ac:dyDescent="0.25">
      <c r="A72" s="196">
        <v>43313</v>
      </c>
      <c r="B72">
        <v>60.044075940861326</v>
      </c>
      <c r="C72">
        <v>60.3307</v>
      </c>
      <c r="D72">
        <f t="shared" si="1"/>
        <v>3622.5011323653225</v>
      </c>
    </row>
    <row r="73" spans="1:4" x14ac:dyDescent="0.25">
      <c r="A73" s="196">
        <v>43344</v>
      </c>
      <c r="B73">
        <v>3.9799407459044787</v>
      </c>
      <c r="C73">
        <v>60.3307</v>
      </c>
      <c r="D73">
        <f t="shared" si="1"/>
        <v>240.11261115893933</v>
      </c>
    </row>
    <row r="74" spans="1:4" x14ac:dyDescent="0.25">
      <c r="A74" s="196">
        <v>43374</v>
      </c>
      <c r="B74">
        <v>28.169136424730915</v>
      </c>
      <c r="C74">
        <v>60.3307</v>
      </c>
      <c r="D74">
        <f t="shared" si="1"/>
        <v>1699.4637188995134</v>
      </c>
    </row>
    <row r="75" spans="1:4" x14ac:dyDescent="0.25">
      <c r="A75" s="196">
        <v>43405</v>
      </c>
      <c r="B75">
        <v>5.5570086956521125</v>
      </c>
      <c r="C75">
        <v>60.3307</v>
      </c>
      <c r="D75">
        <f t="shared" si="1"/>
        <v>335.25822451477893</v>
      </c>
    </row>
    <row r="76" spans="1:4" x14ac:dyDescent="0.25">
      <c r="A76" s="196">
        <v>43435</v>
      </c>
      <c r="B76">
        <v>4.6048537815126611</v>
      </c>
      <c r="C76">
        <v>60.3307</v>
      </c>
      <c r="D76">
        <f t="shared" si="1"/>
        <v>277.8140520363059</v>
      </c>
    </row>
    <row r="77" spans="1:4" x14ac:dyDescent="0.25">
      <c r="A77" s="196">
        <v>43466</v>
      </c>
      <c r="B77">
        <v>5.9699630252101219</v>
      </c>
      <c r="C77">
        <v>60.3307</v>
      </c>
      <c r="D77">
        <f t="shared" si="1"/>
        <v>360.1720482850443</v>
      </c>
    </row>
    <row r="78" spans="1:4" x14ac:dyDescent="0.25">
      <c r="A78" s="196">
        <v>43497</v>
      </c>
      <c r="B78">
        <v>19.624959077380744</v>
      </c>
      <c r="C78">
        <v>60.3307</v>
      </c>
      <c r="D78">
        <f t="shared" si="1"/>
        <v>1183.9875186097345</v>
      </c>
    </row>
    <row r="79" spans="1:4" x14ac:dyDescent="0.25">
      <c r="A79" s="196">
        <v>43525</v>
      </c>
      <c r="B79">
        <v>45.825581317204609</v>
      </c>
      <c r="C79">
        <v>60.3307</v>
      </c>
      <c r="D79">
        <f t="shared" si="1"/>
        <v>2764.6893987738763</v>
      </c>
    </row>
    <row r="80" spans="1:4" x14ac:dyDescent="0.25">
      <c r="A80" s="196">
        <v>43556</v>
      </c>
      <c r="B80">
        <v>5.0537847222220815</v>
      </c>
      <c r="C80">
        <v>60.3307</v>
      </c>
      <c r="D80">
        <f t="shared" si="1"/>
        <v>304.89836994096373</v>
      </c>
    </row>
    <row r="81" spans="1:4" x14ac:dyDescent="0.25">
      <c r="A81" s="196">
        <v>43586</v>
      </c>
      <c r="B81">
        <v>5.3896740591397805</v>
      </c>
      <c r="C81">
        <v>60.3307</v>
      </c>
      <c r="D81">
        <f t="shared" si="1"/>
        <v>325.16280875974434</v>
      </c>
    </row>
    <row r="82" spans="1:4" x14ac:dyDescent="0.25">
      <c r="A82" s="196">
        <v>43617</v>
      </c>
      <c r="B82">
        <v>3.5380062521709288</v>
      </c>
      <c r="C82">
        <v>60.3307</v>
      </c>
      <c r="D82">
        <f t="shared" si="1"/>
        <v>213.45039379784865</v>
      </c>
    </row>
    <row r="83" spans="1:4" x14ac:dyDescent="0.25">
      <c r="A83" s="196">
        <v>43647</v>
      </c>
      <c r="B83">
        <v>3.1136693548388021</v>
      </c>
      <c r="C83">
        <v>60.3307</v>
      </c>
      <c r="D83">
        <f t="shared" si="1"/>
        <v>187.84985174597333</v>
      </c>
    </row>
    <row r="84" spans="1:4" x14ac:dyDescent="0.25">
      <c r="A84" s="196">
        <v>43678</v>
      </c>
      <c r="B84">
        <v>3.1188937605397453</v>
      </c>
      <c r="C84">
        <v>60.3307</v>
      </c>
      <c r="D84">
        <f t="shared" si="1"/>
        <v>188.16504379899521</v>
      </c>
    </row>
    <row r="85" spans="1:4" x14ac:dyDescent="0.25">
      <c r="A85" s="196">
        <v>43709</v>
      </c>
      <c r="B85">
        <v>3.177331234697458</v>
      </c>
      <c r="C85">
        <v>60.3307</v>
      </c>
      <c r="D85">
        <f t="shared" si="1"/>
        <v>191.69061752116193</v>
      </c>
    </row>
    <row r="86" spans="1:4" x14ac:dyDescent="0.25">
      <c r="A86" s="196">
        <v>43739</v>
      </c>
      <c r="B86">
        <v>3.143407258064411</v>
      </c>
      <c r="C86">
        <v>60.3307</v>
      </c>
      <c r="D86">
        <f t="shared" si="1"/>
        <v>189.64396026410657</v>
      </c>
    </row>
    <row r="87" spans="1:4" x14ac:dyDescent="0.25">
      <c r="A87" s="196">
        <v>43770</v>
      </c>
      <c r="B87">
        <v>28.942345679012224</v>
      </c>
      <c r="C87">
        <v>60.3307</v>
      </c>
      <c r="D87">
        <f t="shared" si="1"/>
        <v>1746.1119744567827</v>
      </c>
    </row>
    <row r="88" spans="1:4" x14ac:dyDescent="0.25">
      <c r="A88" s="196">
        <v>43800</v>
      </c>
      <c r="B88">
        <v>16.06790322580574</v>
      </c>
      <c r="C88">
        <v>60.3307</v>
      </c>
      <c r="D88">
        <f t="shared" si="1"/>
        <v>969.38784914511837</v>
      </c>
    </row>
    <row r="89" spans="1:4" x14ac:dyDescent="0.25">
      <c r="A89" s="196">
        <v>43831</v>
      </c>
      <c r="B89">
        <v>3.7593044354838807</v>
      </c>
      <c r="C89">
        <v>60.3307</v>
      </c>
      <c r="D89">
        <f t="shared" si="1"/>
        <v>226.80146810584736</v>
      </c>
    </row>
    <row r="90" spans="1:4" x14ac:dyDescent="0.25">
      <c r="A90" s="196">
        <v>43862</v>
      </c>
      <c r="B90">
        <v>3.6632085755814119</v>
      </c>
      <c r="C90">
        <v>60.3307</v>
      </c>
      <c r="D90">
        <f t="shared" si="1"/>
        <v>221.0039376108295</v>
      </c>
    </row>
    <row r="91" spans="1:4" x14ac:dyDescent="0.25">
      <c r="A91" s="196">
        <v>43891</v>
      </c>
      <c r="B91">
        <v>21.879902356902569</v>
      </c>
      <c r="C91">
        <v>60.3307</v>
      </c>
      <c r="D91">
        <f t="shared" si="1"/>
        <v>1320.0298251235818</v>
      </c>
    </row>
    <row r="92" spans="1:4" x14ac:dyDescent="0.25">
      <c r="A92" s="196">
        <v>43922</v>
      </c>
      <c r="B92">
        <v>4.5234340277776779</v>
      </c>
      <c r="C92">
        <v>60.3307</v>
      </c>
      <c r="D92">
        <f t="shared" si="1"/>
        <v>272.90194129964675</v>
      </c>
    </row>
    <row r="93" spans="1:4" x14ac:dyDescent="0.25">
      <c r="A93" s="196">
        <v>43952</v>
      </c>
      <c r="B93">
        <v>3.6208870967743252</v>
      </c>
      <c r="C93">
        <v>60.3307</v>
      </c>
      <c r="D93">
        <f t="shared" si="1"/>
        <v>218.45065316936279</v>
      </c>
    </row>
    <row r="94" spans="1:4" x14ac:dyDescent="0.25">
      <c r="A94" s="196">
        <v>43983</v>
      </c>
      <c r="B94">
        <v>3.3923541666666575</v>
      </c>
      <c r="C94">
        <v>60.3307</v>
      </c>
      <c r="D94">
        <f t="shared" si="1"/>
        <v>204.66310152291612</v>
      </c>
    </row>
    <row r="95" spans="1:4" x14ac:dyDescent="0.25">
      <c r="A95" s="196">
        <v>44013</v>
      </c>
      <c r="B95">
        <v>3.8135181451613338</v>
      </c>
      <c r="C95">
        <v>60.3307</v>
      </c>
      <c r="D95">
        <f t="shared" si="1"/>
        <v>230.07221916028487</v>
      </c>
    </row>
    <row r="96" spans="1:4" x14ac:dyDescent="0.25">
      <c r="A96" s="196">
        <v>44044</v>
      </c>
      <c r="B96">
        <v>3.4830924369749043</v>
      </c>
      <c r="C96">
        <v>60.3307</v>
      </c>
      <c r="D96">
        <f t="shared" si="1"/>
        <v>210.13740488740186</v>
      </c>
    </row>
    <row r="97" spans="1:4" x14ac:dyDescent="0.25">
      <c r="A97" s="196">
        <v>44075</v>
      </c>
      <c r="B97">
        <v>3.0876450156305189</v>
      </c>
      <c r="C97">
        <v>60.3307</v>
      </c>
      <c r="D97">
        <f>B97*C97</f>
        <v>186.27978514450015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B46E-1CAC-4281-8572-A7491FF7D3B2}">
  <dimension ref="A1:K43"/>
  <sheetViews>
    <sheetView topLeftCell="A16" workbookViewId="0">
      <selection sqref="A1:XFD1048576"/>
    </sheetView>
  </sheetViews>
  <sheetFormatPr defaultRowHeight="15" x14ac:dyDescent="0.25"/>
  <cols>
    <col min="1" max="1" width="15.5703125" bestFit="1" customWidth="1"/>
    <col min="2" max="2" width="13" bestFit="1" customWidth="1"/>
    <col min="3" max="3" width="8.5703125" bestFit="1" customWidth="1"/>
    <col min="4" max="4" width="9" bestFit="1" customWidth="1"/>
    <col min="5" max="5" width="9.7109375" bestFit="1" customWidth="1"/>
    <col min="6" max="6" width="8.5703125" bestFit="1" customWidth="1"/>
    <col min="7" max="7" width="11.85546875" bestFit="1" customWidth="1"/>
    <col min="8" max="8" width="8.85546875" bestFit="1" customWidth="1"/>
    <col min="9" max="9" width="14" bestFit="1" customWidth="1"/>
    <col min="10" max="10" width="12.42578125" bestFit="1" customWidth="1"/>
    <col min="11" max="11" width="9.85546875" bestFit="1" customWidth="1"/>
  </cols>
  <sheetData>
    <row r="1" spans="1:11" ht="18.75" thickTop="1" x14ac:dyDescent="0.25">
      <c r="A1" s="213"/>
      <c r="B1" s="130" t="s">
        <v>36</v>
      </c>
      <c r="C1" s="211" t="s">
        <v>23</v>
      </c>
      <c r="D1" s="209" t="s">
        <v>24</v>
      </c>
      <c r="E1" s="209" t="s">
        <v>25</v>
      </c>
      <c r="F1" s="209" t="s">
        <v>25</v>
      </c>
      <c r="G1" s="131" t="s">
        <v>26</v>
      </c>
      <c r="H1" s="211" t="s">
        <v>28</v>
      </c>
      <c r="I1" s="209" t="s">
        <v>29</v>
      </c>
      <c r="J1" s="209" t="s">
        <v>30</v>
      </c>
      <c r="K1" s="131" t="s">
        <v>31</v>
      </c>
    </row>
    <row r="2" spans="1:11" ht="36" x14ac:dyDescent="0.25">
      <c r="A2" s="214"/>
      <c r="B2" s="132" t="s">
        <v>37</v>
      </c>
      <c r="C2" s="212"/>
      <c r="D2" s="210"/>
      <c r="E2" s="210"/>
      <c r="F2" s="210"/>
      <c r="G2" s="133" t="s">
        <v>27</v>
      </c>
      <c r="H2" s="212"/>
      <c r="I2" s="210"/>
      <c r="J2" s="210"/>
      <c r="K2" s="133" t="s">
        <v>32</v>
      </c>
    </row>
    <row r="3" spans="1:11" ht="54.75" thickBot="1" x14ac:dyDescent="0.3">
      <c r="A3" s="134" t="s">
        <v>38</v>
      </c>
      <c r="B3" s="135" t="s">
        <v>33</v>
      </c>
      <c r="C3" s="136" t="s">
        <v>33</v>
      </c>
      <c r="D3" s="136" t="s">
        <v>33</v>
      </c>
      <c r="E3" s="136" t="s">
        <v>33</v>
      </c>
      <c r="F3" s="136" t="s">
        <v>34</v>
      </c>
      <c r="G3" s="136" t="s">
        <v>33</v>
      </c>
      <c r="H3" s="136" t="s">
        <v>33</v>
      </c>
      <c r="I3" s="136" t="s">
        <v>33</v>
      </c>
      <c r="J3" s="136" t="s">
        <v>35</v>
      </c>
      <c r="K3" s="136" t="s">
        <v>33</v>
      </c>
    </row>
    <row r="4" spans="1:11" ht="18.75" thickTop="1" x14ac:dyDescent="0.25">
      <c r="A4" s="93">
        <v>41244</v>
      </c>
      <c r="B4" s="94">
        <v>801</v>
      </c>
      <c r="C4" s="95">
        <v>50</v>
      </c>
      <c r="D4" s="95">
        <v>43</v>
      </c>
      <c r="E4" s="95">
        <v>476</v>
      </c>
      <c r="F4" s="95">
        <v>7.7</v>
      </c>
      <c r="G4" s="95">
        <v>11</v>
      </c>
      <c r="H4" s="95">
        <v>432</v>
      </c>
      <c r="I4" s="95">
        <v>886</v>
      </c>
      <c r="J4" s="95">
        <v>1120.3599999999999</v>
      </c>
      <c r="K4" s="95">
        <v>13636</v>
      </c>
    </row>
    <row r="5" spans="1:11" ht="18" x14ac:dyDescent="0.25">
      <c r="A5" s="93">
        <v>41275</v>
      </c>
      <c r="B5" s="94">
        <v>801</v>
      </c>
      <c r="C5" s="95">
        <v>56</v>
      </c>
      <c r="D5" s="95">
        <v>35</v>
      </c>
      <c r="E5" s="95">
        <v>609</v>
      </c>
      <c r="F5" s="95">
        <v>9.9</v>
      </c>
      <c r="G5" s="95">
        <v>9</v>
      </c>
      <c r="H5" s="95">
        <v>591</v>
      </c>
      <c r="I5" s="95">
        <v>899</v>
      </c>
      <c r="J5" s="95">
        <v>1122.32</v>
      </c>
      <c r="K5" s="95">
        <v>13828</v>
      </c>
    </row>
    <row r="6" spans="1:11" ht="18" x14ac:dyDescent="0.25">
      <c r="A6" s="93">
        <v>41306</v>
      </c>
      <c r="B6" s="94">
        <v>600</v>
      </c>
      <c r="C6" s="95">
        <v>68</v>
      </c>
      <c r="D6" s="95">
        <v>32</v>
      </c>
      <c r="E6" s="95">
        <v>646</v>
      </c>
      <c r="F6" s="95">
        <v>11.6</v>
      </c>
      <c r="G6" s="95">
        <v>8</v>
      </c>
      <c r="H6" s="95">
        <v>644</v>
      </c>
      <c r="I6" s="95">
        <v>898</v>
      </c>
      <c r="J6" s="95">
        <v>1122.1400000000001</v>
      </c>
      <c r="K6" s="95">
        <v>13810</v>
      </c>
    </row>
    <row r="7" spans="1:11" ht="18" x14ac:dyDescent="0.25">
      <c r="A7" s="93">
        <v>41334</v>
      </c>
      <c r="B7" s="94">
        <v>601</v>
      </c>
      <c r="C7" s="95">
        <v>69</v>
      </c>
      <c r="D7" s="95">
        <v>36</v>
      </c>
      <c r="E7" s="95">
        <v>987</v>
      </c>
      <c r="F7" s="95">
        <v>16.100000000000001</v>
      </c>
      <c r="G7" s="95">
        <v>15</v>
      </c>
      <c r="H7" s="95">
        <v>986</v>
      </c>
      <c r="I7" s="95">
        <v>875</v>
      </c>
      <c r="J7" s="95">
        <v>1118.5899999999999</v>
      </c>
      <c r="K7" s="95">
        <v>13465</v>
      </c>
    </row>
    <row r="8" spans="1:11" ht="18" x14ac:dyDescent="0.25">
      <c r="A8" s="93">
        <v>41365</v>
      </c>
      <c r="B8" s="94">
        <v>551</v>
      </c>
      <c r="C8" s="95">
        <v>37</v>
      </c>
      <c r="D8" s="95">
        <v>44</v>
      </c>
      <c r="E8" s="95">
        <v>1103</v>
      </c>
      <c r="F8" s="95">
        <v>18.5</v>
      </c>
      <c r="G8" s="95">
        <v>20</v>
      </c>
      <c r="H8" s="95">
        <v>1102</v>
      </c>
      <c r="I8" s="95">
        <v>840</v>
      </c>
      <c r="J8" s="95">
        <v>1112.9100000000001</v>
      </c>
      <c r="K8" s="95">
        <v>12921</v>
      </c>
    </row>
    <row r="9" spans="1:11" ht="18" x14ac:dyDescent="0.25">
      <c r="A9" s="96">
        <v>41395</v>
      </c>
      <c r="B9" s="94">
        <v>602</v>
      </c>
      <c r="C9" s="95">
        <v>28</v>
      </c>
      <c r="D9" s="95">
        <v>50</v>
      </c>
      <c r="E9" s="95">
        <v>1007</v>
      </c>
      <c r="F9" s="95">
        <v>16.399999999999999</v>
      </c>
      <c r="G9" s="95">
        <v>27</v>
      </c>
      <c r="H9" s="95">
        <v>1008</v>
      </c>
      <c r="I9" s="95">
        <v>812</v>
      </c>
      <c r="J9" s="95">
        <v>1108.3599999999999</v>
      </c>
      <c r="K9" s="95">
        <v>12495</v>
      </c>
    </row>
    <row r="10" spans="1:11" ht="18" x14ac:dyDescent="0.25">
      <c r="A10" s="93">
        <v>41426</v>
      </c>
      <c r="B10" s="94">
        <v>800</v>
      </c>
      <c r="C10" s="95">
        <v>1</v>
      </c>
      <c r="D10" s="95">
        <v>59</v>
      </c>
      <c r="E10" s="95">
        <v>948</v>
      </c>
      <c r="F10" s="95">
        <v>15.9</v>
      </c>
      <c r="G10" s="95">
        <v>28</v>
      </c>
      <c r="H10" s="95">
        <v>947</v>
      </c>
      <c r="I10" s="95">
        <v>798</v>
      </c>
      <c r="J10" s="95">
        <v>1105.98</v>
      </c>
      <c r="K10" s="95">
        <v>12276</v>
      </c>
    </row>
    <row r="11" spans="1:11" ht="18" x14ac:dyDescent="0.25">
      <c r="A11" s="93">
        <v>41456</v>
      </c>
      <c r="B11" s="94">
        <v>848</v>
      </c>
      <c r="C11" s="95">
        <v>113</v>
      </c>
      <c r="D11" s="95">
        <v>73</v>
      </c>
      <c r="E11" s="95">
        <v>865</v>
      </c>
      <c r="F11" s="95">
        <v>14.1</v>
      </c>
      <c r="G11" s="95">
        <v>28</v>
      </c>
      <c r="H11" s="95">
        <v>858</v>
      </c>
      <c r="I11" s="95">
        <v>798</v>
      </c>
      <c r="J11" s="95">
        <v>1105.92</v>
      </c>
      <c r="K11" s="95">
        <v>12270</v>
      </c>
    </row>
    <row r="12" spans="1:11" ht="18" x14ac:dyDescent="0.25">
      <c r="A12" s="93">
        <v>41487</v>
      </c>
      <c r="B12" s="94">
        <v>801</v>
      </c>
      <c r="C12" s="95">
        <v>132</v>
      </c>
      <c r="D12" s="95">
        <v>78</v>
      </c>
      <c r="E12" s="95">
        <v>808</v>
      </c>
      <c r="F12" s="95">
        <v>13.1</v>
      </c>
      <c r="G12" s="95">
        <v>27</v>
      </c>
      <c r="H12" s="95">
        <v>790</v>
      </c>
      <c r="I12" s="95">
        <v>799</v>
      </c>
      <c r="J12" s="95">
        <v>1106.1300000000001</v>
      </c>
      <c r="K12" s="95">
        <v>12289</v>
      </c>
    </row>
    <row r="13" spans="1:11" ht="18.75" thickBot="1" x14ac:dyDescent="0.3">
      <c r="A13" s="97">
        <v>41518</v>
      </c>
      <c r="B13" s="98">
        <v>600</v>
      </c>
      <c r="C13" s="99">
        <v>155</v>
      </c>
      <c r="D13" s="99">
        <v>64</v>
      </c>
      <c r="E13" s="99">
        <v>599</v>
      </c>
      <c r="F13" s="99">
        <v>10.1</v>
      </c>
      <c r="G13" s="99">
        <v>16</v>
      </c>
      <c r="H13" s="99">
        <v>586</v>
      </c>
      <c r="I13" s="99">
        <v>804</v>
      </c>
      <c r="J13" s="99">
        <v>1106.92</v>
      </c>
      <c r="K13" s="99">
        <v>12362</v>
      </c>
    </row>
    <row r="14" spans="1:11" ht="18.75" x14ac:dyDescent="0.25">
      <c r="A14" s="137" t="s">
        <v>39</v>
      </c>
      <c r="B14" s="138">
        <v>8232</v>
      </c>
      <c r="C14" s="139">
        <v>824</v>
      </c>
      <c r="D14" s="139">
        <v>612</v>
      </c>
      <c r="E14" s="139">
        <v>9043</v>
      </c>
      <c r="F14" s="140"/>
      <c r="G14" s="139">
        <v>224</v>
      </c>
      <c r="H14" s="139">
        <v>8923</v>
      </c>
      <c r="I14" s="140"/>
      <c r="J14" s="140"/>
      <c r="K14" s="140"/>
    </row>
    <row r="15" spans="1:11" ht="18" x14ac:dyDescent="0.25">
      <c r="A15" s="93">
        <v>41548</v>
      </c>
      <c r="B15" s="94">
        <v>481</v>
      </c>
      <c r="C15" s="95">
        <v>38</v>
      </c>
      <c r="D15" s="95">
        <v>47</v>
      </c>
      <c r="E15" s="95">
        <v>733</v>
      </c>
      <c r="F15" s="95">
        <v>11.9</v>
      </c>
      <c r="G15" s="95">
        <v>20</v>
      </c>
      <c r="H15" s="95">
        <v>716</v>
      </c>
      <c r="I15" s="95">
        <v>786</v>
      </c>
      <c r="J15" s="95">
        <v>1104.04</v>
      </c>
      <c r="K15" s="95">
        <v>12099</v>
      </c>
    </row>
    <row r="16" spans="1:11" ht="18" x14ac:dyDescent="0.25">
      <c r="A16" s="93">
        <v>41579</v>
      </c>
      <c r="B16" s="94">
        <v>680</v>
      </c>
      <c r="C16" s="95">
        <v>115</v>
      </c>
      <c r="D16" s="95">
        <v>47</v>
      </c>
      <c r="E16" s="95">
        <v>513</v>
      </c>
      <c r="F16" s="95">
        <v>8.6</v>
      </c>
      <c r="G16" s="95">
        <v>10</v>
      </c>
      <c r="H16" s="95">
        <v>510</v>
      </c>
      <c r="I16" s="95">
        <v>800</v>
      </c>
      <c r="J16" s="95">
        <v>1106.3599999999999</v>
      </c>
      <c r="K16" s="95">
        <v>12310</v>
      </c>
    </row>
    <row r="17" spans="1:11" ht="18" x14ac:dyDescent="0.25">
      <c r="A17" s="106">
        <v>41609</v>
      </c>
      <c r="B17" s="107">
        <v>600</v>
      </c>
      <c r="C17" s="108">
        <v>99</v>
      </c>
      <c r="D17" s="108">
        <v>40</v>
      </c>
      <c r="E17" s="108">
        <v>503</v>
      </c>
      <c r="F17" s="109">
        <v>8.1999999999999993</v>
      </c>
      <c r="G17" s="108">
        <v>16</v>
      </c>
      <c r="H17" s="109">
        <v>503</v>
      </c>
      <c r="I17" s="108">
        <v>809</v>
      </c>
      <c r="J17" s="108">
        <v>1107.79</v>
      </c>
      <c r="K17" s="108">
        <v>12442</v>
      </c>
    </row>
    <row r="18" spans="1:11" ht="18" x14ac:dyDescent="0.25">
      <c r="A18" s="110">
        <v>41640</v>
      </c>
      <c r="B18" s="111">
        <v>800</v>
      </c>
      <c r="C18" s="109">
        <v>81</v>
      </c>
      <c r="D18" s="109">
        <v>33</v>
      </c>
      <c r="E18" s="109">
        <v>598</v>
      </c>
      <c r="F18" s="109">
        <v>9.6999999999999993</v>
      </c>
      <c r="G18" s="109">
        <v>6</v>
      </c>
      <c r="H18" s="109">
        <v>598</v>
      </c>
      <c r="I18" s="109">
        <v>824</v>
      </c>
      <c r="J18" s="109">
        <v>1110.24</v>
      </c>
      <c r="K18" s="109">
        <v>12670</v>
      </c>
    </row>
    <row r="19" spans="1:11" ht="18" x14ac:dyDescent="0.25">
      <c r="A19" s="110">
        <v>41671</v>
      </c>
      <c r="B19" s="111">
        <v>600</v>
      </c>
      <c r="C19" s="109">
        <v>94</v>
      </c>
      <c r="D19" s="109">
        <v>31</v>
      </c>
      <c r="E19" s="109">
        <v>701</v>
      </c>
      <c r="F19" s="109">
        <v>12.6</v>
      </c>
      <c r="G19" s="109">
        <v>8</v>
      </c>
      <c r="H19" s="109">
        <v>701</v>
      </c>
      <c r="I19" s="109">
        <v>821</v>
      </c>
      <c r="J19" s="109">
        <v>1109.77</v>
      </c>
      <c r="K19" s="109">
        <v>12626</v>
      </c>
    </row>
    <row r="20" spans="1:11" ht="18" x14ac:dyDescent="0.25">
      <c r="A20" s="110">
        <v>41699</v>
      </c>
      <c r="B20" s="111">
        <v>505</v>
      </c>
      <c r="C20" s="109">
        <v>77</v>
      </c>
      <c r="D20" s="109">
        <v>34</v>
      </c>
      <c r="E20" s="109">
        <v>1014</v>
      </c>
      <c r="F20" s="109">
        <v>16.5</v>
      </c>
      <c r="G20" s="109">
        <v>13</v>
      </c>
      <c r="H20" s="109">
        <v>1014</v>
      </c>
      <c r="I20" s="109">
        <v>791</v>
      </c>
      <c r="J20" s="109">
        <v>1104.9000000000001</v>
      </c>
      <c r="K20" s="109">
        <v>12177</v>
      </c>
    </row>
    <row r="21" spans="1:11" ht="18" x14ac:dyDescent="0.25">
      <c r="A21" s="110">
        <v>41730</v>
      </c>
      <c r="B21" s="111">
        <v>500</v>
      </c>
      <c r="C21" s="109">
        <v>80</v>
      </c>
      <c r="D21" s="109">
        <v>41</v>
      </c>
      <c r="E21" s="109">
        <v>1133</v>
      </c>
      <c r="F21" s="109">
        <v>19</v>
      </c>
      <c r="G21" s="109">
        <v>19</v>
      </c>
      <c r="H21" s="109">
        <v>1133</v>
      </c>
      <c r="I21" s="109">
        <v>754</v>
      </c>
      <c r="J21" s="109">
        <v>1098.49</v>
      </c>
      <c r="K21" s="109">
        <v>11601</v>
      </c>
    </row>
    <row r="22" spans="1:11" ht="18" x14ac:dyDescent="0.25">
      <c r="A22" s="112">
        <v>41760</v>
      </c>
      <c r="B22" s="111">
        <v>513</v>
      </c>
      <c r="C22" s="109">
        <v>64</v>
      </c>
      <c r="D22" s="109">
        <v>47</v>
      </c>
      <c r="E22" s="109">
        <v>1021</v>
      </c>
      <c r="F22" s="109">
        <v>16.600000000000001</v>
      </c>
      <c r="G22" s="109">
        <v>32</v>
      </c>
      <c r="H22" s="109">
        <v>1021</v>
      </c>
      <c r="I22" s="109">
        <v>722</v>
      </c>
      <c r="J22" s="109">
        <v>1092.9100000000001</v>
      </c>
      <c r="K22" s="109">
        <v>11110</v>
      </c>
    </row>
    <row r="23" spans="1:11" ht="18" x14ac:dyDescent="0.25">
      <c r="A23" s="110">
        <v>41791</v>
      </c>
      <c r="B23" s="111">
        <v>600</v>
      </c>
      <c r="C23" s="109">
        <v>33</v>
      </c>
      <c r="D23" s="109">
        <v>55</v>
      </c>
      <c r="E23" s="109">
        <v>939</v>
      </c>
      <c r="F23" s="109">
        <v>15.8</v>
      </c>
      <c r="G23" s="109">
        <v>29</v>
      </c>
      <c r="H23" s="109">
        <v>939</v>
      </c>
      <c r="I23" s="109">
        <v>698</v>
      </c>
      <c r="J23" s="109">
        <v>1088.67</v>
      </c>
      <c r="K23" s="109">
        <v>10743</v>
      </c>
    </row>
    <row r="24" spans="1:11" ht="18" x14ac:dyDescent="0.25">
      <c r="A24" s="110">
        <v>41821</v>
      </c>
      <c r="B24" s="111">
        <v>800</v>
      </c>
      <c r="C24" s="109">
        <v>55</v>
      </c>
      <c r="D24" s="109">
        <v>68</v>
      </c>
      <c r="E24" s="109">
        <v>909</v>
      </c>
      <c r="F24" s="109">
        <v>14.8</v>
      </c>
      <c r="G24" s="109">
        <v>32</v>
      </c>
      <c r="H24" s="109">
        <v>909</v>
      </c>
      <c r="I24" s="109">
        <v>689</v>
      </c>
      <c r="J24" s="109">
        <v>1086.97</v>
      </c>
      <c r="K24" s="109">
        <v>10597</v>
      </c>
    </row>
    <row r="25" spans="1:11" ht="18" x14ac:dyDescent="0.25">
      <c r="A25" s="110">
        <v>41852</v>
      </c>
      <c r="B25" s="111">
        <v>800</v>
      </c>
      <c r="C25" s="109">
        <v>109</v>
      </c>
      <c r="D25" s="109">
        <v>72</v>
      </c>
      <c r="E25" s="109">
        <v>830</v>
      </c>
      <c r="F25" s="109">
        <v>13.5</v>
      </c>
      <c r="G25" s="109">
        <v>28</v>
      </c>
      <c r="H25" s="109">
        <v>830</v>
      </c>
      <c r="I25" s="109">
        <v>688</v>
      </c>
      <c r="J25" s="109">
        <v>1086.74</v>
      </c>
      <c r="K25" s="109">
        <v>10577</v>
      </c>
    </row>
    <row r="26" spans="1:11" ht="18.75" thickBot="1" x14ac:dyDescent="0.3">
      <c r="A26" s="113">
        <v>41883</v>
      </c>
      <c r="B26" s="114">
        <v>600</v>
      </c>
      <c r="C26" s="115">
        <v>81</v>
      </c>
      <c r="D26" s="115">
        <v>59</v>
      </c>
      <c r="E26" s="115">
        <v>671</v>
      </c>
      <c r="F26" s="115">
        <v>11.3</v>
      </c>
      <c r="G26" s="115">
        <v>19</v>
      </c>
      <c r="H26" s="115">
        <v>671</v>
      </c>
      <c r="I26" s="115">
        <v>683</v>
      </c>
      <c r="J26" s="115">
        <v>1085.98</v>
      </c>
      <c r="K26" s="115">
        <v>10513</v>
      </c>
    </row>
    <row r="27" spans="1:11" ht="18.75" x14ac:dyDescent="0.25">
      <c r="A27" s="141" t="s">
        <v>40</v>
      </c>
      <c r="B27" s="142">
        <v>7480</v>
      </c>
      <c r="C27" s="133">
        <v>925</v>
      </c>
      <c r="D27" s="133">
        <v>575</v>
      </c>
      <c r="E27" s="133">
        <v>9567</v>
      </c>
      <c r="F27" s="143"/>
      <c r="G27" s="133">
        <v>233</v>
      </c>
      <c r="H27" s="133">
        <v>9546</v>
      </c>
      <c r="I27" s="143"/>
      <c r="J27" s="143"/>
      <c r="K27" s="143"/>
    </row>
    <row r="28" spans="1:11" ht="18" x14ac:dyDescent="0.25">
      <c r="A28" s="110">
        <v>41913</v>
      </c>
      <c r="B28" s="111">
        <v>600</v>
      </c>
      <c r="C28" s="109">
        <v>54</v>
      </c>
      <c r="D28" s="109">
        <v>43</v>
      </c>
      <c r="E28" s="109">
        <v>509</v>
      </c>
      <c r="F28" s="109">
        <v>8.3000000000000007</v>
      </c>
      <c r="G28" s="109">
        <v>21</v>
      </c>
      <c r="H28" s="109">
        <v>509</v>
      </c>
      <c r="I28" s="109">
        <v>688</v>
      </c>
      <c r="J28" s="109">
        <v>1086.8599999999999</v>
      </c>
      <c r="K28" s="109">
        <v>10588</v>
      </c>
    </row>
    <row r="29" spans="1:11" ht="18" x14ac:dyDescent="0.25">
      <c r="A29" s="110">
        <v>41944</v>
      </c>
      <c r="B29" s="111">
        <v>600</v>
      </c>
      <c r="C29" s="109">
        <v>44</v>
      </c>
      <c r="D29" s="109">
        <v>43</v>
      </c>
      <c r="E29" s="109">
        <v>610</v>
      </c>
      <c r="F29" s="109">
        <v>10.199999999999999</v>
      </c>
      <c r="G29" s="109">
        <v>12</v>
      </c>
      <c r="H29" s="109">
        <v>610</v>
      </c>
      <c r="I29" s="109">
        <v>687</v>
      </c>
      <c r="J29" s="109">
        <v>1086.6300000000001</v>
      </c>
      <c r="K29" s="109">
        <v>10568</v>
      </c>
    </row>
    <row r="30" spans="1:11" ht="18" x14ac:dyDescent="0.25">
      <c r="A30" s="110">
        <v>41974</v>
      </c>
      <c r="B30" s="111">
        <v>800</v>
      </c>
      <c r="C30" s="109">
        <v>99</v>
      </c>
      <c r="D30" s="109">
        <v>38</v>
      </c>
      <c r="E30" s="109">
        <v>543</v>
      </c>
      <c r="F30" s="109">
        <v>8.8000000000000007</v>
      </c>
      <c r="G30" s="109">
        <v>6</v>
      </c>
      <c r="H30" s="109">
        <v>543</v>
      </c>
      <c r="I30" s="109">
        <v>706</v>
      </c>
      <c r="J30" s="109">
        <v>1090.04</v>
      </c>
      <c r="K30" s="109">
        <v>10861</v>
      </c>
    </row>
    <row r="31" spans="1:11" ht="18" x14ac:dyDescent="0.25">
      <c r="A31" s="110">
        <v>42005</v>
      </c>
      <c r="B31" s="111">
        <v>800</v>
      </c>
      <c r="C31" s="109">
        <v>81</v>
      </c>
      <c r="D31" s="109">
        <v>31</v>
      </c>
      <c r="E31" s="109">
        <v>726</v>
      </c>
      <c r="F31" s="109">
        <v>11.8</v>
      </c>
      <c r="G31" s="109">
        <v>14</v>
      </c>
      <c r="H31" s="109">
        <v>726</v>
      </c>
      <c r="I31" s="109">
        <v>713</v>
      </c>
      <c r="J31" s="109">
        <v>1091.24</v>
      </c>
      <c r="K31" s="109">
        <v>10964</v>
      </c>
    </row>
    <row r="32" spans="1:11" ht="18" x14ac:dyDescent="0.25">
      <c r="A32" s="110">
        <v>42036</v>
      </c>
      <c r="B32" s="111">
        <v>650</v>
      </c>
      <c r="C32" s="109">
        <v>94</v>
      </c>
      <c r="D32" s="109">
        <v>29</v>
      </c>
      <c r="E32" s="109">
        <v>695</v>
      </c>
      <c r="F32" s="109">
        <v>12.5</v>
      </c>
      <c r="G32" s="109">
        <v>16</v>
      </c>
      <c r="H32" s="109">
        <v>695</v>
      </c>
      <c r="I32" s="109">
        <v>713</v>
      </c>
      <c r="J32" s="109">
        <v>1091.28</v>
      </c>
      <c r="K32" s="109">
        <v>10967</v>
      </c>
    </row>
    <row r="33" spans="1:11" ht="18" x14ac:dyDescent="0.25">
      <c r="A33" s="110">
        <v>42064</v>
      </c>
      <c r="B33" s="111">
        <v>650</v>
      </c>
      <c r="C33" s="109">
        <v>77</v>
      </c>
      <c r="D33" s="109">
        <v>32</v>
      </c>
      <c r="E33" s="109">
        <v>1044</v>
      </c>
      <c r="F33" s="109">
        <v>17</v>
      </c>
      <c r="G33" s="109">
        <v>20</v>
      </c>
      <c r="H33" s="109">
        <v>1044</v>
      </c>
      <c r="I33" s="109">
        <v>690</v>
      </c>
      <c r="J33" s="109">
        <v>1087.25</v>
      </c>
      <c r="K33" s="109">
        <v>10621</v>
      </c>
    </row>
    <row r="34" spans="1:11" ht="18" x14ac:dyDescent="0.25">
      <c r="A34" s="110">
        <v>42095</v>
      </c>
      <c r="B34" s="111">
        <v>600</v>
      </c>
      <c r="C34" s="109">
        <v>80</v>
      </c>
      <c r="D34" s="109">
        <v>39</v>
      </c>
      <c r="E34" s="109">
        <v>1131</v>
      </c>
      <c r="F34" s="109">
        <v>19</v>
      </c>
      <c r="G34" s="109">
        <v>13</v>
      </c>
      <c r="H34" s="109">
        <v>1131</v>
      </c>
      <c r="I34" s="109">
        <v>660</v>
      </c>
      <c r="J34" s="109">
        <v>1081.67</v>
      </c>
      <c r="K34" s="109">
        <v>10150</v>
      </c>
    </row>
    <row r="35" spans="1:11" ht="18" x14ac:dyDescent="0.25">
      <c r="A35" s="112">
        <v>42125</v>
      </c>
      <c r="B35" s="111">
        <v>650</v>
      </c>
      <c r="C35" s="109">
        <v>64</v>
      </c>
      <c r="D35" s="109">
        <v>44</v>
      </c>
      <c r="E35" s="109">
        <v>1018</v>
      </c>
      <c r="F35" s="109">
        <v>16.600000000000001</v>
      </c>
      <c r="G35" s="109">
        <v>23</v>
      </c>
      <c r="H35" s="109">
        <v>1018</v>
      </c>
      <c r="I35" s="109">
        <v>637</v>
      </c>
      <c r="J35" s="109">
        <v>1077.45</v>
      </c>
      <c r="K35" s="109">
        <v>9801</v>
      </c>
    </row>
    <row r="36" spans="1:11" ht="18" x14ac:dyDescent="0.25">
      <c r="A36" s="110">
        <v>42156</v>
      </c>
      <c r="B36" s="111">
        <v>800</v>
      </c>
      <c r="C36" s="109">
        <v>33</v>
      </c>
      <c r="D36" s="109">
        <v>52</v>
      </c>
      <c r="E36" s="109">
        <v>954</v>
      </c>
      <c r="F36" s="109">
        <v>16</v>
      </c>
      <c r="G36" s="109">
        <v>21</v>
      </c>
      <c r="H36" s="109">
        <v>954</v>
      </c>
      <c r="I36" s="109">
        <v>625</v>
      </c>
      <c r="J36" s="109">
        <v>1075.21</v>
      </c>
      <c r="K36" s="109">
        <v>9618</v>
      </c>
    </row>
    <row r="37" spans="1:11" ht="18" x14ac:dyDescent="0.25">
      <c r="A37" s="110">
        <v>42186</v>
      </c>
      <c r="B37" s="111">
        <v>1000</v>
      </c>
      <c r="C37" s="109">
        <v>55</v>
      </c>
      <c r="D37" s="109">
        <v>65</v>
      </c>
      <c r="E37" s="109">
        <v>877</v>
      </c>
      <c r="F37" s="109">
        <v>14.3</v>
      </c>
      <c r="G37" s="109">
        <v>27</v>
      </c>
      <c r="H37" s="109">
        <v>877</v>
      </c>
      <c r="I37" s="109">
        <v>630</v>
      </c>
      <c r="J37" s="109">
        <v>1076.2</v>
      </c>
      <c r="K37" s="109">
        <v>9699</v>
      </c>
    </row>
    <row r="38" spans="1:11" ht="18" x14ac:dyDescent="0.25">
      <c r="A38" s="110">
        <v>42217</v>
      </c>
      <c r="B38" s="144">
        <v>1050</v>
      </c>
      <c r="C38" s="109">
        <v>109</v>
      </c>
      <c r="D38" s="109">
        <v>70</v>
      </c>
      <c r="E38" s="109">
        <v>842</v>
      </c>
      <c r="F38" s="109">
        <v>13.7</v>
      </c>
      <c r="G38" s="109">
        <v>22</v>
      </c>
      <c r="H38" s="109">
        <v>842</v>
      </c>
      <c r="I38" s="109">
        <v>644</v>
      </c>
      <c r="J38" s="109">
        <v>1078.78</v>
      </c>
      <c r="K38" s="109">
        <v>9910</v>
      </c>
    </row>
    <row r="39" spans="1:11" ht="18.75" thickBot="1" x14ac:dyDescent="0.3">
      <c r="A39" s="113">
        <v>42248</v>
      </c>
      <c r="B39" s="114">
        <v>800</v>
      </c>
      <c r="C39" s="115">
        <v>81</v>
      </c>
      <c r="D39" s="115">
        <v>58</v>
      </c>
      <c r="E39" s="115">
        <v>647</v>
      </c>
      <c r="F39" s="115">
        <v>10.9</v>
      </c>
      <c r="G39" s="115">
        <v>17</v>
      </c>
      <c r="H39" s="115">
        <v>647</v>
      </c>
      <c r="I39" s="115">
        <v>654</v>
      </c>
      <c r="J39" s="115">
        <v>1080.5899999999999</v>
      </c>
      <c r="K39" s="115">
        <v>10060</v>
      </c>
    </row>
    <row r="40" spans="1:11" ht="18.75" x14ac:dyDescent="0.25">
      <c r="A40" s="141" t="s">
        <v>41</v>
      </c>
      <c r="B40" s="142">
        <v>9000</v>
      </c>
      <c r="C40" s="133">
        <v>870</v>
      </c>
      <c r="D40" s="133">
        <v>543</v>
      </c>
      <c r="E40" s="133">
        <v>9596</v>
      </c>
      <c r="F40" s="143"/>
      <c r="G40" s="133">
        <v>213</v>
      </c>
      <c r="H40" s="133">
        <v>9596</v>
      </c>
      <c r="I40" s="143"/>
      <c r="J40" s="143"/>
      <c r="K40" s="143"/>
    </row>
    <row r="41" spans="1:11" ht="18" x14ac:dyDescent="0.25">
      <c r="A41" s="110">
        <v>42278</v>
      </c>
      <c r="B41" s="111">
        <v>600</v>
      </c>
      <c r="C41" s="109">
        <v>54</v>
      </c>
      <c r="D41" s="109">
        <v>42</v>
      </c>
      <c r="E41" s="109">
        <v>476</v>
      </c>
      <c r="F41" s="109">
        <v>7.7</v>
      </c>
      <c r="G41" s="109">
        <v>16</v>
      </c>
      <c r="H41" s="109">
        <v>476</v>
      </c>
      <c r="I41" s="109">
        <v>661</v>
      </c>
      <c r="J41" s="109">
        <v>1081.93</v>
      </c>
      <c r="K41" s="109">
        <v>10172</v>
      </c>
    </row>
    <row r="42" spans="1:11" ht="18.75" thickBot="1" x14ac:dyDescent="0.3">
      <c r="A42" s="145">
        <v>42309</v>
      </c>
      <c r="B42" s="146">
        <v>600</v>
      </c>
      <c r="C42" s="147">
        <v>44</v>
      </c>
      <c r="D42" s="147">
        <v>43</v>
      </c>
      <c r="E42" s="147">
        <v>619</v>
      </c>
      <c r="F42" s="147">
        <v>10.4</v>
      </c>
      <c r="G42" s="147">
        <v>22</v>
      </c>
      <c r="H42" s="147">
        <v>619</v>
      </c>
      <c r="I42" s="147">
        <v>659</v>
      </c>
      <c r="J42" s="147">
        <v>1081.48</v>
      </c>
      <c r="K42" s="147">
        <v>10134</v>
      </c>
    </row>
    <row r="43" spans="1:11" ht="15.75" thickTop="1" x14ac:dyDescent="0.25"/>
  </sheetData>
  <mergeCells count="8">
    <mergeCell ref="F1:F2"/>
    <mergeCell ref="J1:J2"/>
    <mergeCell ref="H1:H2"/>
    <mergeCell ref="I1:I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3F91B-673C-448B-8B69-A27BA7E8FF99}">
  <dimension ref="A1:K43"/>
  <sheetViews>
    <sheetView workbookViewId="0">
      <selection activeCell="G1" sqref="G1"/>
    </sheetView>
  </sheetViews>
  <sheetFormatPr defaultRowHeight="15" x14ac:dyDescent="0.25"/>
  <cols>
    <col min="2" max="2" width="11.42578125" customWidth="1"/>
  </cols>
  <sheetData>
    <row r="1" spans="1:11" ht="15.75" customHeight="1" thickTop="1" x14ac:dyDescent="0.25">
      <c r="A1" s="42"/>
      <c r="B1" s="19" t="s">
        <v>42</v>
      </c>
      <c r="C1" s="38" t="s">
        <v>43</v>
      </c>
      <c r="D1" s="38" t="s">
        <v>30</v>
      </c>
      <c r="E1" s="5" t="s">
        <v>31</v>
      </c>
      <c r="F1" s="38" t="s">
        <v>44</v>
      </c>
      <c r="G1" s="38" t="s">
        <v>45</v>
      </c>
      <c r="H1" s="38" t="s">
        <v>46</v>
      </c>
      <c r="I1" s="38" t="s">
        <v>47</v>
      </c>
      <c r="J1" s="38" t="s">
        <v>48</v>
      </c>
      <c r="K1" s="40"/>
    </row>
    <row r="2" spans="1:11" ht="18" x14ac:dyDescent="0.25">
      <c r="A2" s="43"/>
      <c r="B2" s="18" t="s">
        <v>37</v>
      </c>
      <c r="C2" s="39"/>
      <c r="D2" s="39"/>
      <c r="E2" s="4" t="s">
        <v>32</v>
      </c>
      <c r="F2" s="39"/>
      <c r="G2" s="39"/>
      <c r="H2" s="39"/>
      <c r="I2" s="39"/>
      <c r="J2" s="39"/>
      <c r="K2" s="41"/>
    </row>
    <row r="3" spans="1:11" ht="27.75" thickBot="1" x14ac:dyDescent="0.3">
      <c r="A3" s="44" t="s">
        <v>38</v>
      </c>
      <c r="B3" s="33" t="s">
        <v>33</v>
      </c>
      <c r="C3" s="7" t="s">
        <v>34</v>
      </c>
      <c r="D3" s="7" t="s">
        <v>35</v>
      </c>
      <c r="E3" s="7" t="s">
        <v>33</v>
      </c>
      <c r="F3" s="7" t="s">
        <v>33</v>
      </c>
      <c r="G3" s="7" t="s">
        <v>35</v>
      </c>
      <c r="H3" s="7" t="s">
        <v>49</v>
      </c>
      <c r="I3" s="7" t="s">
        <v>50</v>
      </c>
      <c r="J3" s="7" t="s">
        <v>51</v>
      </c>
      <c r="K3" s="6" t="s">
        <v>52</v>
      </c>
    </row>
    <row r="4" spans="1:11" ht="15.75" thickTop="1" x14ac:dyDescent="0.25">
      <c r="A4" s="20">
        <v>41609</v>
      </c>
      <c r="B4" s="34">
        <v>558</v>
      </c>
      <c r="C4" s="9">
        <v>9.1</v>
      </c>
      <c r="D4" s="9">
        <v>1106.73</v>
      </c>
      <c r="E4" s="9">
        <v>12344</v>
      </c>
      <c r="F4" s="9">
        <v>34</v>
      </c>
      <c r="G4" s="9">
        <v>463.77</v>
      </c>
      <c r="H4" s="9">
        <v>1188</v>
      </c>
      <c r="I4" s="9">
        <v>230.3</v>
      </c>
      <c r="J4" s="9">
        <v>68</v>
      </c>
      <c r="K4" s="34">
        <v>412.8</v>
      </c>
    </row>
    <row r="5" spans="1:11" x14ac:dyDescent="0.25">
      <c r="A5" s="20">
        <v>41640</v>
      </c>
      <c r="B5" s="34">
        <v>605</v>
      </c>
      <c r="C5" s="9">
        <v>9.8000000000000007</v>
      </c>
      <c r="D5" s="9">
        <v>1108.75</v>
      </c>
      <c r="E5" s="9">
        <v>12531</v>
      </c>
      <c r="F5" s="9">
        <v>186</v>
      </c>
      <c r="G5" s="9">
        <v>465.47</v>
      </c>
      <c r="H5" s="9">
        <v>746</v>
      </c>
      <c r="I5" s="9">
        <v>250.9</v>
      </c>
      <c r="J5" s="9">
        <v>43</v>
      </c>
      <c r="K5" s="34">
        <v>414.5</v>
      </c>
    </row>
    <row r="6" spans="1:11" x14ac:dyDescent="0.25">
      <c r="A6" s="20">
        <v>41671</v>
      </c>
      <c r="B6" s="34">
        <v>717</v>
      </c>
      <c r="C6" s="9">
        <v>12.9</v>
      </c>
      <c r="D6" s="9">
        <v>1107.94</v>
      </c>
      <c r="E6" s="9">
        <v>12456</v>
      </c>
      <c r="F6" s="9">
        <v>-75</v>
      </c>
      <c r="G6" s="9">
        <v>461.16</v>
      </c>
      <c r="H6" s="9">
        <v>1415</v>
      </c>
      <c r="I6" s="9">
        <v>298.2</v>
      </c>
      <c r="J6" s="9">
        <v>81</v>
      </c>
      <c r="K6" s="34">
        <v>415.9</v>
      </c>
    </row>
    <row r="7" spans="1:11" x14ac:dyDescent="0.25">
      <c r="A7" s="20">
        <v>41699</v>
      </c>
      <c r="B7" s="34">
        <v>1090</v>
      </c>
      <c r="C7" s="9">
        <v>17.7</v>
      </c>
      <c r="D7" s="9">
        <v>1101.71</v>
      </c>
      <c r="E7" s="9">
        <v>11888</v>
      </c>
      <c r="F7" s="9">
        <v>-567</v>
      </c>
      <c r="G7" s="9">
        <v>457.72</v>
      </c>
      <c r="H7" s="9">
        <v>1234</v>
      </c>
      <c r="I7" s="9">
        <v>451.5</v>
      </c>
      <c r="J7" s="9">
        <v>71</v>
      </c>
      <c r="K7" s="34">
        <v>414.3</v>
      </c>
    </row>
    <row r="8" spans="1:11" x14ac:dyDescent="0.25">
      <c r="A8" s="20">
        <v>41730</v>
      </c>
      <c r="B8" s="34">
        <v>1134</v>
      </c>
      <c r="C8" s="9">
        <v>19.100000000000001</v>
      </c>
      <c r="D8" s="9">
        <v>1094.55</v>
      </c>
      <c r="E8" s="9">
        <v>11254</v>
      </c>
      <c r="F8" s="9">
        <v>-635</v>
      </c>
      <c r="G8" s="9">
        <v>447.66</v>
      </c>
      <c r="H8" s="9">
        <v>1146</v>
      </c>
      <c r="I8" s="9">
        <v>459.8</v>
      </c>
      <c r="J8" s="9">
        <v>68</v>
      </c>
      <c r="K8" s="34">
        <v>405.6</v>
      </c>
    </row>
    <row r="9" spans="1:11" x14ac:dyDescent="0.25">
      <c r="A9" s="21">
        <v>41760</v>
      </c>
      <c r="B9" s="8">
        <v>1086</v>
      </c>
      <c r="C9" s="9">
        <v>17.7</v>
      </c>
      <c r="D9" s="9">
        <v>1087.46</v>
      </c>
      <c r="E9" s="9">
        <v>10639</v>
      </c>
      <c r="F9" s="9">
        <v>-615</v>
      </c>
      <c r="G9" s="9">
        <v>440.39</v>
      </c>
      <c r="H9" s="9">
        <v>1341</v>
      </c>
      <c r="I9" s="9">
        <v>431</v>
      </c>
      <c r="J9" s="9">
        <v>81</v>
      </c>
      <c r="K9" s="34">
        <v>397.1</v>
      </c>
    </row>
    <row r="10" spans="1:11" x14ac:dyDescent="0.25">
      <c r="A10" s="20">
        <v>41791</v>
      </c>
      <c r="B10" s="34">
        <v>959</v>
      </c>
      <c r="C10" s="9">
        <v>16.100000000000001</v>
      </c>
      <c r="D10" s="9">
        <v>1082.6600000000001</v>
      </c>
      <c r="E10" s="9">
        <v>10233</v>
      </c>
      <c r="F10" s="9">
        <v>-406</v>
      </c>
      <c r="G10" s="9">
        <v>437.98</v>
      </c>
      <c r="H10" s="9">
        <v>1541</v>
      </c>
      <c r="I10" s="9">
        <v>372.9</v>
      </c>
      <c r="J10" s="9">
        <v>93</v>
      </c>
      <c r="K10" s="34">
        <v>388.7</v>
      </c>
    </row>
    <row r="11" spans="1:11" x14ac:dyDescent="0.25">
      <c r="A11" s="20">
        <v>41821</v>
      </c>
      <c r="B11" s="34">
        <v>943</v>
      </c>
      <c r="C11" s="9">
        <v>15.3</v>
      </c>
      <c r="D11" s="9">
        <v>1080.5999999999999</v>
      </c>
      <c r="E11" s="9">
        <v>10061</v>
      </c>
      <c r="F11" s="9">
        <v>-172</v>
      </c>
      <c r="G11" s="9">
        <v>434.94</v>
      </c>
      <c r="H11" s="9">
        <v>1615</v>
      </c>
      <c r="I11" s="9">
        <v>363.6</v>
      </c>
      <c r="J11" s="9">
        <v>100</v>
      </c>
      <c r="K11" s="34">
        <v>385.7</v>
      </c>
    </row>
    <row r="12" spans="1:11" x14ac:dyDescent="0.25">
      <c r="A12" s="20">
        <v>41852</v>
      </c>
      <c r="B12" s="34">
        <v>735</v>
      </c>
      <c r="C12" s="9">
        <v>12</v>
      </c>
      <c r="D12" s="9">
        <v>1081.55</v>
      </c>
      <c r="E12" s="9">
        <v>10140</v>
      </c>
      <c r="F12" s="9">
        <v>79</v>
      </c>
      <c r="G12" s="9">
        <v>436.53</v>
      </c>
      <c r="H12" s="9">
        <v>1493</v>
      </c>
      <c r="I12" s="9">
        <v>279.3</v>
      </c>
      <c r="J12" s="9">
        <v>94</v>
      </c>
      <c r="K12" s="34">
        <v>379.9</v>
      </c>
    </row>
    <row r="13" spans="1:11" ht="15.75" thickBot="1" x14ac:dyDescent="0.3">
      <c r="A13" s="22">
        <v>41883</v>
      </c>
      <c r="B13" s="35">
        <v>686</v>
      </c>
      <c r="C13" s="10">
        <v>11.5</v>
      </c>
      <c r="D13" s="10">
        <v>1081.33</v>
      </c>
      <c r="E13" s="10">
        <v>10121</v>
      </c>
      <c r="F13" s="10">
        <v>-18</v>
      </c>
      <c r="G13" s="10">
        <v>437.59</v>
      </c>
      <c r="H13" s="10">
        <v>1493</v>
      </c>
      <c r="I13" s="10">
        <v>262.10000000000002</v>
      </c>
      <c r="J13" s="10">
        <v>94</v>
      </c>
      <c r="K13" s="35">
        <v>382.2</v>
      </c>
    </row>
    <row r="14" spans="1:11" x14ac:dyDescent="0.25">
      <c r="A14" s="23" t="s">
        <v>40</v>
      </c>
      <c r="B14" s="12">
        <v>9759</v>
      </c>
      <c r="C14" s="11"/>
      <c r="D14" s="11"/>
      <c r="E14" s="11"/>
      <c r="F14" s="11"/>
      <c r="G14" s="11"/>
      <c r="H14" s="11"/>
      <c r="I14" s="13">
        <v>3910.2</v>
      </c>
      <c r="J14" s="11"/>
      <c r="K14" s="11"/>
    </row>
    <row r="15" spans="1:11" x14ac:dyDescent="0.25">
      <c r="A15" s="20">
        <v>41913</v>
      </c>
      <c r="B15" s="34">
        <v>472</v>
      </c>
      <c r="C15" s="9">
        <v>7.7</v>
      </c>
      <c r="D15" s="9">
        <v>1082.79</v>
      </c>
      <c r="E15" s="9">
        <v>10244</v>
      </c>
      <c r="F15" s="9">
        <v>122</v>
      </c>
      <c r="G15" s="9">
        <v>442.74</v>
      </c>
      <c r="H15" s="9">
        <v>1282</v>
      </c>
      <c r="I15" s="9">
        <v>180</v>
      </c>
      <c r="J15" s="9">
        <v>81</v>
      </c>
      <c r="K15" s="34">
        <v>381.5</v>
      </c>
    </row>
    <row r="16" spans="1:11" x14ac:dyDescent="0.25">
      <c r="A16" s="20">
        <v>41944</v>
      </c>
      <c r="B16" s="34">
        <v>695</v>
      </c>
      <c r="C16" s="9">
        <v>11.7</v>
      </c>
      <c r="D16" s="9">
        <v>1083.57</v>
      </c>
      <c r="E16" s="9">
        <v>10309</v>
      </c>
      <c r="F16" s="9">
        <v>65</v>
      </c>
      <c r="G16" s="9">
        <v>437.62</v>
      </c>
      <c r="H16" s="9">
        <v>1079</v>
      </c>
      <c r="I16" s="9">
        <v>270.7</v>
      </c>
      <c r="J16" s="9">
        <v>68</v>
      </c>
      <c r="K16" s="34">
        <v>389.5</v>
      </c>
    </row>
    <row r="17" spans="1:11" x14ac:dyDescent="0.25">
      <c r="A17" s="31">
        <v>41974</v>
      </c>
      <c r="B17" s="30">
        <v>567</v>
      </c>
      <c r="C17" s="32">
        <v>9.1999999999999993</v>
      </c>
      <c r="D17" s="32">
        <v>1087.3399999999999</v>
      </c>
      <c r="E17" s="32">
        <v>10628</v>
      </c>
      <c r="F17" s="15">
        <v>319</v>
      </c>
      <c r="G17" s="32">
        <v>440.34</v>
      </c>
      <c r="H17" s="15">
        <v>889</v>
      </c>
      <c r="I17" s="32">
        <v>223.4</v>
      </c>
      <c r="J17" s="32">
        <v>55</v>
      </c>
      <c r="K17" s="32">
        <v>394</v>
      </c>
    </row>
    <row r="18" spans="1:11" x14ac:dyDescent="0.25">
      <c r="A18" s="24">
        <v>42005</v>
      </c>
      <c r="B18" s="28">
        <v>750</v>
      </c>
      <c r="C18" s="15">
        <v>12.2</v>
      </c>
      <c r="D18" s="15">
        <v>1088.94</v>
      </c>
      <c r="E18" s="15">
        <v>10766</v>
      </c>
      <c r="F18" s="15">
        <v>138</v>
      </c>
      <c r="G18" s="15">
        <v>440.21</v>
      </c>
      <c r="H18" s="15">
        <v>1037</v>
      </c>
      <c r="I18" s="15">
        <v>300.89999999999998</v>
      </c>
      <c r="J18" s="15">
        <v>64</v>
      </c>
      <c r="K18" s="28">
        <v>401</v>
      </c>
    </row>
    <row r="19" spans="1:11" x14ac:dyDescent="0.25">
      <c r="A19" s="24">
        <v>42036</v>
      </c>
      <c r="B19" s="28">
        <v>601</v>
      </c>
      <c r="C19" s="15">
        <v>10.8</v>
      </c>
      <c r="D19" s="15">
        <v>1089.4000000000001</v>
      </c>
      <c r="E19" s="15">
        <v>10805</v>
      </c>
      <c r="F19" s="15">
        <v>39</v>
      </c>
      <c r="G19" s="15">
        <v>441.51</v>
      </c>
      <c r="H19" s="15">
        <v>845</v>
      </c>
      <c r="I19" s="15">
        <v>240.4</v>
      </c>
      <c r="J19" s="15">
        <v>52</v>
      </c>
      <c r="K19" s="28">
        <v>400.2</v>
      </c>
    </row>
    <row r="20" spans="1:11" x14ac:dyDescent="0.25">
      <c r="A20" s="24">
        <v>42064</v>
      </c>
      <c r="B20" s="28">
        <v>1019</v>
      </c>
      <c r="C20" s="15">
        <v>16.600000000000001</v>
      </c>
      <c r="D20" s="15">
        <v>1085.58</v>
      </c>
      <c r="E20" s="15">
        <v>10478</v>
      </c>
      <c r="F20" s="15">
        <v>-327</v>
      </c>
      <c r="G20" s="15">
        <v>437.45</v>
      </c>
      <c r="H20" s="15">
        <v>1136</v>
      </c>
      <c r="I20" s="15">
        <v>407.1</v>
      </c>
      <c r="J20" s="15">
        <v>71</v>
      </c>
      <c r="K20" s="28">
        <v>399.5</v>
      </c>
    </row>
    <row r="21" spans="1:11" x14ac:dyDescent="0.25">
      <c r="A21" s="24">
        <v>42095</v>
      </c>
      <c r="B21" s="28">
        <v>1141</v>
      </c>
      <c r="C21" s="15">
        <v>19.2</v>
      </c>
      <c r="D21" s="15">
        <v>1079.75</v>
      </c>
      <c r="E21" s="15">
        <v>9990</v>
      </c>
      <c r="F21" s="15">
        <v>-488</v>
      </c>
      <c r="G21" s="15">
        <v>431.79</v>
      </c>
      <c r="H21" s="15">
        <v>1180</v>
      </c>
      <c r="I21" s="15">
        <v>457</v>
      </c>
      <c r="J21" s="15">
        <v>75</v>
      </c>
      <c r="K21" s="28">
        <v>400.7</v>
      </c>
    </row>
    <row r="22" spans="1:11" x14ac:dyDescent="0.25">
      <c r="A22" s="25">
        <v>42125</v>
      </c>
      <c r="B22" s="14">
        <v>1021</v>
      </c>
      <c r="C22" s="15">
        <v>16.600000000000001</v>
      </c>
      <c r="D22" s="15">
        <v>1075.93</v>
      </c>
      <c r="E22" s="15">
        <v>9676</v>
      </c>
      <c r="F22" s="15">
        <v>-314</v>
      </c>
      <c r="G22" s="15">
        <v>426.31</v>
      </c>
      <c r="H22" s="15">
        <v>1266</v>
      </c>
      <c r="I22" s="15">
        <v>393.4</v>
      </c>
      <c r="J22" s="15">
        <v>82</v>
      </c>
      <c r="K22" s="28">
        <v>385.4</v>
      </c>
    </row>
    <row r="23" spans="1:11" x14ac:dyDescent="0.25">
      <c r="A23" s="24">
        <v>42156</v>
      </c>
      <c r="B23" s="28">
        <v>942</v>
      </c>
      <c r="C23" s="15">
        <v>15.8</v>
      </c>
      <c r="D23" s="15">
        <v>1073.5999999999999</v>
      </c>
      <c r="E23" s="15">
        <v>9488</v>
      </c>
      <c r="F23" s="15">
        <v>-189</v>
      </c>
      <c r="G23" s="15">
        <v>421.66</v>
      </c>
      <c r="H23" s="15">
        <v>1533</v>
      </c>
      <c r="I23" s="15">
        <v>359.1</v>
      </c>
      <c r="J23" s="15">
        <v>100</v>
      </c>
      <c r="K23" s="28">
        <v>381.1</v>
      </c>
    </row>
    <row r="24" spans="1:11" x14ac:dyDescent="0.25">
      <c r="A24" s="24">
        <v>42186</v>
      </c>
      <c r="B24" s="28">
        <v>894</v>
      </c>
      <c r="C24" s="15">
        <v>14.5</v>
      </c>
      <c r="D24" s="15">
        <v>1075.04</v>
      </c>
      <c r="E24" s="15">
        <v>9604</v>
      </c>
      <c r="F24" s="15">
        <v>117</v>
      </c>
      <c r="G24" s="15">
        <v>421.71</v>
      </c>
      <c r="H24" s="15">
        <v>1541</v>
      </c>
      <c r="I24" s="15">
        <v>337.1</v>
      </c>
      <c r="J24" s="15">
        <v>100</v>
      </c>
      <c r="K24" s="28">
        <v>377.1</v>
      </c>
    </row>
    <row r="25" spans="1:11" x14ac:dyDescent="0.25">
      <c r="A25" s="24">
        <v>42217</v>
      </c>
      <c r="B25" s="28">
        <v>801</v>
      </c>
      <c r="C25" s="15">
        <v>13</v>
      </c>
      <c r="D25" s="15">
        <v>1075.23</v>
      </c>
      <c r="E25" s="15">
        <v>9620</v>
      </c>
      <c r="F25" s="15">
        <v>16</v>
      </c>
      <c r="G25" s="15">
        <v>422.68</v>
      </c>
      <c r="H25" s="15">
        <v>1542</v>
      </c>
      <c r="I25" s="15">
        <v>305.89999999999998</v>
      </c>
      <c r="J25" s="15">
        <v>100</v>
      </c>
      <c r="K25" s="28">
        <v>381.7</v>
      </c>
    </row>
    <row r="26" spans="1:11" ht="15.75" thickBot="1" x14ac:dyDescent="0.3">
      <c r="A26" s="26">
        <v>42248</v>
      </c>
      <c r="B26" s="36">
        <v>716</v>
      </c>
      <c r="C26" s="16">
        <v>12</v>
      </c>
      <c r="D26" s="16">
        <v>1075.32</v>
      </c>
      <c r="E26" s="16">
        <v>9627</v>
      </c>
      <c r="F26" s="16">
        <v>7</v>
      </c>
      <c r="G26" s="16">
        <v>423.31</v>
      </c>
      <c r="H26" s="16">
        <v>1542</v>
      </c>
      <c r="I26" s="16">
        <v>271.10000000000002</v>
      </c>
      <c r="J26" s="16">
        <v>100</v>
      </c>
      <c r="K26" s="36">
        <v>378.8</v>
      </c>
    </row>
    <row r="27" spans="1:11" x14ac:dyDescent="0.25">
      <c r="A27" s="27" t="s">
        <v>41</v>
      </c>
      <c r="B27" s="3">
        <v>9619</v>
      </c>
      <c r="C27" s="2"/>
      <c r="D27" s="2"/>
      <c r="E27" s="2"/>
      <c r="F27" s="2"/>
      <c r="G27" s="2"/>
      <c r="H27" s="2"/>
      <c r="I27" s="4">
        <v>3746.3</v>
      </c>
      <c r="J27" s="2"/>
      <c r="K27" s="2"/>
    </row>
    <row r="28" spans="1:11" x14ac:dyDescent="0.25">
      <c r="A28" s="24">
        <v>42278</v>
      </c>
      <c r="B28" s="28">
        <v>519</v>
      </c>
      <c r="C28" s="15">
        <v>8.4</v>
      </c>
      <c r="D28" s="15">
        <v>1076.1500000000001</v>
      </c>
      <c r="E28" s="15">
        <v>9694</v>
      </c>
      <c r="F28" s="15">
        <v>67</v>
      </c>
      <c r="G28" s="15">
        <v>429.27</v>
      </c>
      <c r="H28" s="15">
        <v>1056</v>
      </c>
      <c r="I28" s="15">
        <v>201.4</v>
      </c>
      <c r="J28" s="15">
        <v>68</v>
      </c>
      <c r="K28" s="28">
        <v>388.4</v>
      </c>
    </row>
    <row r="29" spans="1:11" x14ac:dyDescent="0.25">
      <c r="A29" s="24">
        <v>42309</v>
      </c>
      <c r="B29" s="28">
        <v>634</v>
      </c>
      <c r="C29" s="15">
        <v>10.7</v>
      </c>
      <c r="D29" s="15">
        <v>1075.76</v>
      </c>
      <c r="E29" s="15">
        <v>9662</v>
      </c>
      <c r="F29" s="15">
        <v>-32</v>
      </c>
      <c r="G29" s="15">
        <v>432.54</v>
      </c>
      <c r="H29" s="15">
        <v>943</v>
      </c>
      <c r="I29" s="15">
        <v>245.9</v>
      </c>
      <c r="J29" s="15">
        <v>61</v>
      </c>
      <c r="K29" s="28">
        <v>388</v>
      </c>
    </row>
    <row r="30" spans="1:11" x14ac:dyDescent="0.25">
      <c r="A30" s="24">
        <v>42339</v>
      </c>
      <c r="B30" s="28">
        <v>578</v>
      </c>
      <c r="C30" s="15">
        <v>9.4</v>
      </c>
      <c r="D30" s="15">
        <v>1078.8800000000001</v>
      </c>
      <c r="E30" s="15">
        <v>9919</v>
      </c>
      <c r="F30" s="15">
        <v>256</v>
      </c>
      <c r="G30" s="15">
        <v>429.99</v>
      </c>
      <c r="H30" s="15">
        <v>1252</v>
      </c>
      <c r="I30" s="15">
        <v>220.4</v>
      </c>
      <c r="J30" s="15">
        <v>80</v>
      </c>
      <c r="K30" s="28">
        <v>381.2</v>
      </c>
    </row>
    <row r="31" spans="1:11" x14ac:dyDescent="0.25">
      <c r="A31" s="24">
        <v>42370</v>
      </c>
      <c r="B31" s="28">
        <v>704</v>
      </c>
      <c r="C31" s="15">
        <v>11.5</v>
      </c>
      <c r="D31" s="15">
        <v>1080.3900000000001</v>
      </c>
      <c r="E31" s="15">
        <v>10043</v>
      </c>
      <c r="F31" s="15">
        <v>125</v>
      </c>
      <c r="G31" s="15">
        <v>431.25</v>
      </c>
      <c r="H31" s="15">
        <v>1091</v>
      </c>
      <c r="I31" s="15">
        <v>273.60000000000002</v>
      </c>
      <c r="J31" s="15">
        <v>69</v>
      </c>
      <c r="K31" s="28">
        <v>388.5</v>
      </c>
    </row>
    <row r="32" spans="1:11" x14ac:dyDescent="0.25">
      <c r="A32" s="24">
        <v>42401</v>
      </c>
      <c r="B32" s="28">
        <v>620</v>
      </c>
      <c r="C32" s="15">
        <v>10.8</v>
      </c>
      <c r="D32" s="15">
        <v>1081.21</v>
      </c>
      <c r="E32" s="15">
        <v>10112</v>
      </c>
      <c r="F32" s="15">
        <v>68</v>
      </c>
      <c r="G32" s="15">
        <v>430.59</v>
      </c>
      <c r="H32" s="15">
        <v>1210</v>
      </c>
      <c r="I32" s="15">
        <v>237.6</v>
      </c>
      <c r="J32" s="15">
        <v>77</v>
      </c>
      <c r="K32" s="28">
        <v>383</v>
      </c>
    </row>
    <row r="33" spans="1:11" x14ac:dyDescent="0.25">
      <c r="A33" s="24">
        <v>42430</v>
      </c>
      <c r="B33" s="28">
        <v>1016</v>
      </c>
      <c r="C33" s="15">
        <v>16.5</v>
      </c>
      <c r="D33" s="15">
        <v>1077.3</v>
      </c>
      <c r="E33" s="15">
        <v>9788</v>
      </c>
      <c r="F33" s="15">
        <v>-323</v>
      </c>
      <c r="G33" s="15">
        <v>428.74</v>
      </c>
      <c r="H33" s="15">
        <v>1179</v>
      </c>
      <c r="I33" s="15">
        <v>395.5</v>
      </c>
      <c r="J33" s="15">
        <v>76</v>
      </c>
      <c r="K33" s="28">
        <v>389.4</v>
      </c>
    </row>
    <row r="34" spans="1:11" x14ac:dyDescent="0.25">
      <c r="A34" s="24">
        <v>42461</v>
      </c>
      <c r="B34" s="28">
        <v>1110</v>
      </c>
      <c r="C34" s="15">
        <v>18.600000000000001</v>
      </c>
      <c r="D34" s="15">
        <v>1071.6300000000001</v>
      </c>
      <c r="E34" s="15">
        <v>9330</v>
      </c>
      <c r="F34" s="15">
        <v>-459</v>
      </c>
      <c r="G34" s="15">
        <v>423.04</v>
      </c>
      <c r="H34" s="15">
        <v>1232</v>
      </c>
      <c r="I34" s="15">
        <v>431.5</v>
      </c>
      <c r="J34" s="15">
        <v>81</v>
      </c>
      <c r="K34" s="28">
        <v>388.9</v>
      </c>
    </row>
    <row r="35" spans="1:11" x14ac:dyDescent="0.25">
      <c r="A35" s="25">
        <v>42491</v>
      </c>
      <c r="B35" s="28">
        <v>996</v>
      </c>
      <c r="C35" s="15">
        <v>16.2</v>
      </c>
      <c r="D35" s="15">
        <v>1067.3900000000001</v>
      </c>
      <c r="E35" s="15">
        <v>8993</v>
      </c>
      <c r="F35" s="15">
        <v>-337</v>
      </c>
      <c r="G35" s="15">
        <v>418.04</v>
      </c>
      <c r="H35" s="15">
        <v>1224.7</v>
      </c>
      <c r="I35" s="15">
        <v>374.9</v>
      </c>
      <c r="J35" s="15">
        <v>82</v>
      </c>
      <c r="K35" s="28">
        <v>376.4</v>
      </c>
    </row>
    <row r="36" spans="1:11" x14ac:dyDescent="0.25">
      <c r="A36" s="24">
        <v>42522</v>
      </c>
      <c r="B36" s="28">
        <v>915</v>
      </c>
      <c r="C36" s="15">
        <v>15.4</v>
      </c>
      <c r="D36" s="15">
        <v>1065.32</v>
      </c>
      <c r="E36" s="15">
        <v>8831</v>
      </c>
      <c r="F36" s="15">
        <v>-162</v>
      </c>
      <c r="G36" s="15">
        <v>413.33</v>
      </c>
      <c r="H36" s="15">
        <v>1483.9</v>
      </c>
      <c r="I36" s="15">
        <v>340.3</v>
      </c>
      <c r="J36" s="15">
        <v>100</v>
      </c>
      <c r="K36" s="28">
        <v>372</v>
      </c>
    </row>
    <row r="37" spans="1:11" x14ac:dyDescent="0.25">
      <c r="A37" s="24">
        <v>42552</v>
      </c>
      <c r="B37" s="28">
        <v>890</v>
      </c>
      <c r="C37" s="15">
        <v>14.5</v>
      </c>
      <c r="D37" s="15">
        <v>1066.27</v>
      </c>
      <c r="E37" s="15">
        <v>8906</v>
      </c>
      <c r="F37" s="15">
        <v>75</v>
      </c>
      <c r="G37" s="15">
        <v>413.27</v>
      </c>
      <c r="H37" s="15">
        <v>1489.3</v>
      </c>
      <c r="I37" s="15">
        <v>335.7</v>
      </c>
      <c r="J37" s="15">
        <v>100</v>
      </c>
      <c r="K37" s="28">
        <v>377</v>
      </c>
    </row>
    <row r="38" spans="1:11" x14ac:dyDescent="0.25">
      <c r="A38" s="24">
        <v>42583</v>
      </c>
      <c r="B38" s="28">
        <v>800</v>
      </c>
      <c r="C38" s="15">
        <v>13</v>
      </c>
      <c r="D38" s="15">
        <v>1069.49</v>
      </c>
      <c r="E38" s="15">
        <v>9159</v>
      </c>
      <c r="F38" s="15">
        <v>253</v>
      </c>
      <c r="G38" s="15">
        <v>415.49</v>
      </c>
      <c r="H38" s="15">
        <v>1507.4</v>
      </c>
      <c r="I38" s="15">
        <v>300.2</v>
      </c>
      <c r="J38" s="15">
        <v>100</v>
      </c>
      <c r="K38" s="28">
        <v>375.1</v>
      </c>
    </row>
    <row r="39" spans="1:11" ht="15.75" thickBot="1" x14ac:dyDescent="0.3">
      <c r="A39" s="26">
        <v>42614</v>
      </c>
      <c r="B39" s="36">
        <v>727</v>
      </c>
      <c r="C39" s="16">
        <v>12.2</v>
      </c>
      <c r="D39" s="16">
        <v>1070.6400000000001</v>
      </c>
      <c r="E39" s="16">
        <v>9250</v>
      </c>
      <c r="F39" s="16">
        <v>91</v>
      </c>
      <c r="G39" s="16">
        <v>418.14</v>
      </c>
      <c r="H39" s="16">
        <v>1513.9</v>
      </c>
      <c r="I39" s="16">
        <v>272.5</v>
      </c>
      <c r="J39" s="16">
        <v>100</v>
      </c>
      <c r="K39" s="36">
        <v>374.9</v>
      </c>
    </row>
    <row r="40" spans="1:11" x14ac:dyDescent="0.25">
      <c r="A40" s="27" t="s">
        <v>53</v>
      </c>
      <c r="B40" s="3">
        <v>9509</v>
      </c>
      <c r="C40" s="2"/>
      <c r="D40" s="2"/>
      <c r="E40" s="2"/>
      <c r="F40" s="2"/>
      <c r="G40" s="2"/>
      <c r="H40" s="2"/>
      <c r="I40" s="4">
        <v>3629.6</v>
      </c>
      <c r="J40" s="2"/>
      <c r="K40" s="2"/>
    </row>
    <row r="41" spans="1:11" x14ac:dyDescent="0.25">
      <c r="A41" s="24">
        <v>42644</v>
      </c>
      <c r="B41" s="28">
        <v>487</v>
      </c>
      <c r="C41" s="15">
        <v>7.9</v>
      </c>
      <c r="D41" s="15">
        <v>1071.8800000000001</v>
      </c>
      <c r="E41" s="15">
        <v>9350</v>
      </c>
      <c r="F41" s="15">
        <v>99</v>
      </c>
      <c r="G41" s="15">
        <v>424.82</v>
      </c>
      <c r="H41" s="15">
        <v>1038.2</v>
      </c>
      <c r="I41" s="15">
        <v>186.3</v>
      </c>
      <c r="J41" s="15">
        <v>68</v>
      </c>
      <c r="K41" s="28">
        <v>382.2</v>
      </c>
    </row>
    <row r="42" spans="1:11" ht="15.75" thickBot="1" x14ac:dyDescent="0.3">
      <c r="A42" s="29">
        <v>42675</v>
      </c>
      <c r="B42" s="37">
        <v>631</v>
      </c>
      <c r="C42" s="17">
        <v>10.6</v>
      </c>
      <c r="D42" s="17">
        <v>1071.53</v>
      </c>
      <c r="E42" s="17">
        <v>9322</v>
      </c>
      <c r="F42" s="17">
        <v>-28</v>
      </c>
      <c r="G42" s="17">
        <v>428.32</v>
      </c>
      <c r="H42" s="17">
        <v>927.7</v>
      </c>
      <c r="I42" s="17">
        <v>242.6</v>
      </c>
      <c r="J42" s="17">
        <v>61</v>
      </c>
      <c r="K42" s="37">
        <v>384.2</v>
      </c>
    </row>
    <row r="43" spans="1:11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225B0-96F3-49C4-A83B-802DB855CA20}">
  <dimension ref="A1:K43"/>
  <sheetViews>
    <sheetView workbookViewId="0">
      <selection activeCell="P2" sqref="P2"/>
    </sheetView>
  </sheetViews>
  <sheetFormatPr defaultRowHeight="12.75" x14ac:dyDescent="0.2"/>
  <cols>
    <col min="1" max="16384" width="9.140625" style="156"/>
  </cols>
  <sheetData>
    <row r="1" spans="1:11" ht="51.75" thickTop="1" x14ac:dyDescent="0.2">
      <c r="A1" s="153"/>
      <c r="B1" s="116" t="s">
        <v>42</v>
      </c>
      <c r="C1" s="154" t="s">
        <v>43</v>
      </c>
      <c r="D1" s="154" t="s">
        <v>30</v>
      </c>
      <c r="E1" s="117" t="s">
        <v>31</v>
      </c>
      <c r="F1" s="154" t="s">
        <v>44</v>
      </c>
      <c r="G1" s="154" t="s">
        <v>45</v>
      </c>
      <c r="H1" s="154" t="s">
        <v>46</v>
      </c>
      <c r="I1" s="154" t="s">
        <v>47</v>
      </c>
      <c r="J1" s="154" t="s">
        <v>48</v>
      </c>
      <c r="K1" s="155"/>
    </row>
    <row r="2" spans="1:11" ht="25.5" x14ac:dyDescent="0.2">
      <c r="A2" s="157"/>
      <c r="B2" s="118" t="s">
        <v>37</v>
      </c>
      <c r="C2" s="158"/>
      <c r="D2" s="158"/>
      <c r="E2" s="119" t="s">
        <v>32</v>
      </c>
      <c r="F2" s="158"/>
      <c r="G2" s="158"/>
      <c r="H2" s="158"/>
      <c r="I2" s="158"/>
      <c r="J2" s="158"/>
      <c r="K2" s="159"/>
    </row>
    <row r="3" spans="1:11" ht="39" thickBot="1" x14ac:dyDescent="0.25">
      <c r="A3" s="160" t="s">
        <v>38</v>
      </c>
      <c r="B3" s="161" t="s">
        <v>33</v>
      </c>
      <c r="C3" s="121" t="s">
        <v>34</v>
      </c>
      <c r="D3" s="121" t="s">
        <v>35</v>
      </c>
      <c r="E3" s="121" t="s">
        <v>33</v>
      </c>
      <c r="F3" s="121" t="s">
        <v>33</v>
      </c>
      <c r="G3" s="121" t="s">
        <v>35</v>
      </c>
      <c r="H3" s="121" t="s">
        <v>49</v>
      </c>
      <c r="I3" s="121" t="s">
        <v>50</v>
      </c>
      <c r="J3" s="121" t="s">
        <v>51</v>
      </c>
      <c r="K3" s="120" t="s">
        <v>52</v>
      </c>
    </row>
    <row r="4" spans="1:11" ht="13.5" thickTop="1" x14ac:dyDescent="0.2">
      <c r="A4" s="162">
        <v>41974</v>
      </c>
      <c r="B4" s="163">
        <v>864</v>
      </c>
      <c r="C4" s="164">
        <v>56</v>
      </c>
      <c r="D4" s="164">
        <v>37</v>
      </c>
      <c r="E4" s="165">
        <v>493</v>
      </c>
      <c r="F4" s="166">
        <v>8</v>
      </c>
      <c r="G4" s="165">
        <v>8</v>
      </c>
      <c r="H4" s="165">
        <v>492</v>
      </c>
      <c r="I4" s="167">
        <v>693</v>
      </c>
      <c r="J4" s="167">
        <v>1087.79</v>
      </c>
      <c r="K4" s="166">
        <v>10667</v>
      </c>
    </row>
    <row r="5" spans="1:11" x14ac:dyDescent="0.2">
      <c r="A5" s="168">
        <v>42005</v>
      </c>
      <c r="B5" s="169">
        <v>862</v>
      </c>
      <c r="C5" s="100">
        <v>73</v>
      </c>
      <c r="D5" s="100">
        <v>31</v>
      </c>
      <c r="E5" s="101">
        <v>832</v>
      </c>
      <c r="F5" s="170">
        <v>13.5</v>
      </c>
      <c r="G5" s="101">
        <v>6</v>
      </c>
      <c r="H5" s="101">
        <v>832</v>
      </c>
      <c r="I5" s="171">
        <v>697</v>
      </c>
      <c r="J5" s="171">
        <v>1088.51</v>
      </c>
      <c r="K5" s="170">
        <v>10729</v>
      </c>
    </row>
    <row r="6" spans="1:11" x14ac:dyDescent="0.2">
      <c r="A6" s="168">
        <v>42036</v>
      </c>
      <c r="B6" s="169">
        <v>589</v>
      </c>
      <c r="C6" s="100">
        <v>90</v>
      </c>
      <c r="D6" s="100">
        <v>28</v>
      </c>
      <c r="E6" s="101">
        <v>600</v>
      </c>
      <c r="F6" s="170">
        <v>10.8</v>
      </c>
      <c r="G6" s="101">
        <v>8</v>
      </c>
      <c r="H6" s="101">
        <v>599</v>
      </c>
      <c r="I6" s="171">
        <v>700</v>
      </c>
      <c r="J6" s="171">
        <v>1088.98</v>
      </c>
      <c r="K6" s="170">
        <v>10769</v>
      </c>
    </row>
    <row r="7" spans="1:11" x14ac:dyDescent="0.2">
      <c r="A7" s="168">
        <v>42064</v>
      </c>
      <c r="B7" s="169">
        <v>649</v>
      </c>
      <c r="C7" s="100">
        <v>57</v>
      </c>
      <c r="D7" s="100">
        <v>31</v>
      </c>
      <c r="E7" s="101">
        <v>1034</v>
      </c>
      <c r="F7" s="170">
        <v>16.8</v>
      </c>
      <c r="G7" s="100">
        <v>14</v>
      </c>
      <c r="H7" s="101">
        <v>1033</v>
      </c>
      <c r="I7" s="171">
        <v>677</v>
      </c>
      <c r="J7" s="171">
        <v>1084.8699999999999</v>
      </c>
      <c r="K7" s="170">
        <v>10419</v>
      </c>
    </row>
    <row r="8" spans="1:11" x14ac:dyDescent="0.2">
      <c r="A8" s="168">
        <v>42095</v>
      </c>
      <c r="B8" s="169">
        <v>600</v>
      </c>
      <c r="C8" s="100">
        <v>26</v>
      </c>
      <c r="D8" s="100">
        <v>38</v>
      </c>
      <c r="E8" s="101">
        <v>1087</v>
      </c>
      <c r="F8" s="170">
        <v>18.3</v>
      </c>
      <c r="G8" s="100">
        <v>20</v>
      </c>
      <c r="H8" s="101">
        <v>1086</v>
      </c>
      <c r="I8" s="171">
        <v>646</v>
      </c>
      <c r="J8" s="171">
        <v>1079.03</v>
      </c>
      <c r="K8" s="170">
        <v>9931</v>
      </c>
    </row>
    <row r="9" spans="1:11" x14ac:dyDescent="0.2">
      <c r="A9" s="168">
        <v>42125</v>
      </c>
      <c r="B9" s="169">
        <v>699</v>
      </c>
      <c r="C9" s="100">
        <v>25</v>
      </c>
      <c r="D9" s="100">
        <v>43</v>
      </c>
      <c r="E9" s="101">
        <v>871</v>
      </c>
      <c r="F9" s="170">
        <v>14.2</v>
      </c>
      <c r="G9" s="100">
        <v>25</v>
      </c>
      <c r="H9" s="101">
        <v>862</v>
      </c>
      <c r="I9" s="171">
        <v>632</v>
      </c>
      <c r="J9" s="171">
        <v>1076.57</v>
      </c>
      <c r="K9" s="170">
        <v>9729</v>
      </c>
    </row>
    <row r="10" spans="1:11" x14ac:dyDescent="0.2">
      <c r="A10" s="168">
        <v>42156</v>
      </c>
      <c r="B10" s="169">
        <v>800</v>
      </c>
      <c r="C10" s="100">
        <v>16</v>
      </c>
      <c r="D10" s="100">
        <v>52</v>
      </c>
      <c r="E10" s="101">
        <v>868</v>
      </c>
      <c r="F10" s="170">
        <v>14.6</v>
      </c>
      <c r="G10" s="100">
        <v>25</v>
      </c>
      <c r="H10" s="101">
        <v>868</v>
      </c>
      <c r="I10" s="171">
        <v>624</v>
      </c>
      <c r="J10" s="171">
        <v>1075.08</v>
      </c>
      <c r="K10" s="170">
        <v>9607</v>
      </c>
    </row>
    <row r="11" spans="1:11" x14ac:dyDescent="0.2">
      <c r="A11" s="168">
        <v>42186</v>
      </c>
      <c r="B11" s="169">
        <v>1048</v>
      </c>
      <c r="C11" s="100">
        <v>80</v>
      </c>
      <c r="D11" s="100">
        <v>65</v>
      </c>
      <c r="E11" s="101">
        <v>767</v>
      </c>
      <c r="F11" s="170">
        <v>12.5</v>
      </c>
      <c r="G11" s="100">
        <v>28</v>
      </c>
      <c r="H11" s="101">
        <v>766</v>
      </c>
      <c r="I11" s="171">
        <v>641</v>
      </c>
      <c r="J11" s="171">
        <v>1078.1500000000001</v>
      </c>
      <c r="K11" s="170">
        <v>9858</v>
      </c>
    </row>
    <row r="12" spans="1:11" x14ac:dyDescent="0.2">
      <c r="A12" s="168">
        <v>42217</v>
      </c>
      <c r="B12" s="169">
        <v>799</v>
      </c>
      <c r="C12" s="170">
        <v>114</v>
      </c>
      <c r="D12" s="100">
        <v>70</v>
      </c>
      <c r="E12" s="101">
        <v>803</v>
      </c>
      <c r="F12" s="170">
        <v>13.1</v>
      </c>
      <c r="G12" s="100">
        <v>27</v>
      </c>
      <c r="H12" s="101">
        <v>802</v>
      </c>
      <c r="I12" s="171">
        <v>642</v>
      </c>
      <c r="J12" s="171">
        <v>1078.31</v>
      </c>
      <c r="K12" s="170">
        <v>9871</v>
      </c>
    </row>
    <row r="13" spans="1:11" ht="13.5" thickBot="1" x14ac:dyDescent="0.25">
      <c r="A13" s="172">
        <v>42248</v>
      </c>
      <c r="B13" s="173">
        <v>714</v>
      </c>
      <c r="C13" s="122">
        <v>73</v>
      </c>
      <c r="D13" s="122">
        <v>58</v>
      </c>
      <c r="E13" s="123">
        <v>723</v>
      </c>
      <c r="F13" s="174">
        <v>12.1</v>
      </c>
      <c r="G13" s="122">
        <v>25</v>
      </c>
      <c r="H13" s="123">
        <v>722</v>
      </c>
      <c r="I13" s="175">
        <v>641</v>
      </c>
      <c r="J13" s="175">
        <v>1078.0999999999999</v>
      </c>
      <c r="K13" s="174">
        <v>9854</v>
      </c>
    </row>
    <row r="14" spans="1:11" x14ac:dyDescent="0.2">
      <c r="A14" s="176" t="s">
        <v>41</v>
      </c>
      <c r="B14" s="177">
        <v>9000</v>
      </c>
      <c r="C14" s="178">
        <v>722</v>
      </c>
      <c r="D14" s="178">
        <v>540</v>
      </c>
      <c r="E14" s="125">
        <v>9246</v>
      </c>
      <c r="F14" s="179"/>
      <c r="G14" s="124">
        <v>221</v>
      </c>
      <c r="H14" s="125">
        <v>9216</v>
      </c>
      <c r="I14" s="179"/>
      <c r="J14" s="179"/>
      <c r="K14" s="179"/>
    </row>
    <row r="15" spans="1:11" x14ac:dyDescent="0.2">
      <c r="A15" s="168">
        <v>42278</v>
      </c>
      <c r="B15" s="169">
        <v>600</v>
      </c>
      <c r="C15" s="170">
        <v>118</v>
      </c>
      <c r="D15" s="100">
        <v>42</v>
      </c>
      <c r="E15" s="101">
        <v>578</v>
      </c>
      <c r="F15" s="170">
        <v>9.4</v>
      </c>
      <c r="G15" s="100">
        <v>20</v>
      </c>
      <c r="H15" s="101">
        <v>577</v>
      </c>
      <c r="I15" s="171">
        <v>645</v>
      </c>
      <c r="J15" s="171">
        <v>1078.99</v>
      </c>
      <c r="K15" s="170">
        <v>9927</v>
      </c>
    </row>
    <row r="16" spans="1:11" x14ac:dyDescent="0.2">
      <c r="A16" s="168">
        <v>42309</v>
      </c>
      <c r="B16" s="169">
        <v>604</v>
      </c>
      <c r="C16" s="100">
        <v>14</v>
      </c>
      <c r="D16" s="100">
        <v>42</v>
      </c>
      <c r="E16" s="101">
        <v>631</v>
      </c>
      <c r="F16" s="170">
        <v>10.6</v>
      </c>
      <c r="G16" s="100">
        <v>12</v>
      </c>
      <c r="H16" s="101">
        <v>630</v>
      </c>
      <c r="I16" s="171">
        <v>641</v>
      </c>
      <c r="J16" s="171">
        <v>1078.23</v>
      </c>
      <c r="K16" s="170">
        <v>9865</v>
      </c>
    </row>
    <row r="17" spans="1:11" x14ac:dyDescent="0.2">
      <c r="A17" s="180">
        <v>42339</v>
      </c>
      <c r="B17" s="181">
        <v>900</v>
      </c>
      <c r="C17" s="103">
        <v>96</v>
      </c>
      <c r="D17" s="103">
        <v>36</v>
      </c>
      <c r="E17" s="102">
        <v>617</v>
      </c>
      <c r="F17" s="127">
        <v>10</v>
      </c>
      <c r="G17" s="103">
        <v>10</v>
      </c>
      <c r="H17" s="102">
        <v>617</v>
      </c>
      <c r="I17" s="182">
        <v>662</v>
      </c>
      <c r="J17" s="182">
        <v>1082</v>
      </c>
      <c r="K17" s="127">
        <v>10177</v>
      </c>
    </row>
    <row r="18" spans="1:11" x14ac:dyDescent="0.2">
      <c r="A18" s="180">
        <v>42370</v>
      </c>
      <c r="B18" s="181">
        <v>900</v>
      </c>
      <c r="C18" s="103">
        <v>72</v>
      </c>
      <c r="D18" s="103">
        <v>30</v>
      </c>
      <c r="E18" s="102">
        <v>678</v>
      </c>
      <c r="F18" s="127">
        <v>11</v>
      </c>
      <c r="G18" s="102">
        <v>8</v>
      </c>
      <c r="H18" s="102">
        <v>678</v>
      </c>
      <c r="I18" s="182">
        <v>677</v>
      </c>
      <c r="J18" s="182">
        <v>1084.8599999999999</v>
      </c>
      <c r="K18" s="127">
        <v>10418</v>
      </c>
    </row>
    <row r="19" spans="1:11" x14ac:dyDescent="0.2">
      <c r="A19" s="180">
        <v>42401</v>
      </c>
      <c r="B19" s="181">
        <v>700</v>
      </c>
      <c r="C19" s="103">
        <v>77</v>
      </c>
      <c r="D19" s="103">
        <v>28</v>
      </c>
      <c r="E19" s="102">
        <v>569</v>
      </c>
      <c r="F19" s="127">
        <v>9.9</v>
      </c>
      <c r="G19" s="102">
        <v>7</v>
      </c>
      <c r="H19" s="102">
        <v>569</v>
      </c>
      <c r="I19" s="182">
        <v>688</v>
      </c>
      <c r="J19" s="182">
        <v>1086.77</v>
      </c>
      <c r="K19" s="127">
        <v>10580</v>
      </c>
    </row>
    <row r="20" spans="1:11" x14ac:dyDescent="0.2">
      <c r="A20" s="180">
        <v>42430</v>
      </c>
      <c r="B20" s="181">
        <v>650</v>
      </c>
      <c r="C20" s="103">
        <v>61</v>
      </c>
      <c r="D20" s="103">
        <v>31</v>
      </c>
      <c r="E20" s="102">
        <v>1023</v>
      </c>
      <c r="F20" s="127">
        <v>16.600000000000001</v>
      </c>
      <c r="G20" s="103">
        <v>15</v>
      </c>
      <c r="H20" s="102">
        <v>1023</v>
      </c>
      <c r="I20" s="182">
        <v>666</v>
      </c>
      <c r="J20" s="182">
        <v>1082.8</v>
      </c>
      <c r="K20" s="127">
        <v>10244</v>
      </c>
    </row>
    <row r="21" spans="1:11" x14ac:dyDescent="0.2">
      <c r="A21" s="180">
        <v>42461</v>
      </c>
      <c r="B21" s="181">
        <v>600</v>
      </c>
      <c r="C21" s="103">
        <v>76</v>
      </c>
      <c r="D21" s="103">
        <v>38</v>
      </c>
      <c r="E21" s="102">
        <v>1107</v>
      </c>
      <c r="F21" s="127">
        <v>18.600000000000001</v>
      </c>
      <c r="G21" s="103">
        <v>21</v>
      </c>
      <c r="H21" s="102">
        <v>1107</v>
      </c>
      <c r="I21" s="182">
        <v>636</v>
      </c>
      <c r="J21" s="182">
        <v>1077.24</v>
      </c>
      <c r="K21" s="127">
        <v>9784</v>
      </c>
    </row>
    <row r="22" spans="1:11" x14ac:dyDescent="0.2">
      <c r="A22" s="180">
        <v>42491</v>
      </c>
      <c r="B22" s="181">
        <v>700</v>
      </c>
      <c r="C22" s="103">
        <v>49</v>
      </c>
      <c r="D22" s="103">
        <v>43</v>
      </c>
      <c r="E22" s="102">
        <v>1014</v>
      </c>
      <c r="F22" s="127">
        <v>16.5</v>
      </c>
      <c r="G22" s="103">
        <v>29</v>
      </c>
      <c r="H22" s="102">
        <v>1014</v>
      </c>
      <c r="I22" s="182">
        <v>615</v>
      </c>
      <c r="J22" s="182">
        <v>1073.3599999999999</v>
      </c>
      <c r="K22" s="127">
        <v>9468</v>
      </c>
    </row>
    <row r="23" spans="1:11" x14ac:dyDescent="0.2">
      <c r="A23" s="180">
        <v>42522</v>
      </c>
      <c r="B23" s="181">
        <v>800</v>
      </c>
      <c r="C23" s="103">
        <v>23</v>
      </c>
      <c r="D23" s="103">
        <v>51</v>
      </c>
      <c r="E23" s="102">
        <v>939</v>
      </c>
      <c r="F23" s="127">
        <v>15.8</v>
      </c>
      <c r="G23" s="103">
        <v>30</v>
      </c>
      <c r="H23" s="102">
        <v>939</v>
      </c>
      <c r="I23" s="182">
        <v>603</v>
      </c>
      <c r="J23" s="182">
        <v>1071.06</v>
      </c>
      <c r="K23" s="127">
        <v>9284</v>
      </c>
    </row>
    <row r="24" spans="1:11" x14ac:dyDescent="0.2">
      <c r="A24" s="180">
        <v>42552</v>
      </c>
      <c r="B24" s="181">
        <v>950</v>
      </c>
      <c r="C24" s="103">
        <v>67</v>
      </c>
      <c r="D24" s="103">
        <v>64</v>
      </c>
      <c r="E24" s="102">
        <v>890</v>
      </c>
      <c r="F24" s="127">
        <v>14.5</v>
      </c>
      <c r="G24" s="103">
        <v>31</v>
      </c>
      <c r="H24" s="102">
        <v>890</v>
      </c>
      <c r="I24" s="182">
        <v>605</v>
      </c>
      <c r="J24" s="182">
        <v>1071.44</v>
      </c>
      <c r="K24" s="127">
        <v>9314</v>
      </c>
    </row>
    <row r="25" spans="1:11" x14ac:dyDescent="0.2">
      <c r="A25" s="180">
        <v>42583</v>
      </c>
      <c r="B25" s="181">
        <v>900</v>
      </c>
      <c r="C25" s="127">
        <v>127</v>
      </c>
      <c r="D25" s="103">
        <v>68</v>
      </c>
      <c r="E25" s="102">
        <v>795</v>
      </c>
      <c r="F25" s="127">
        <v>12.9</v>
      </c>
      <c r="G25" s="103">
        <v>29</v>
      </c>
      <c r="H25" s="102">
        <v>795</v>
      </c>
      <c r="I25" s="182">
        <v>614</v>
      </c>
      <c r="J25" s="182">
        <v>1073.01</v>
      </c>
      <c r="K25" s="127">
        <v>9440</v>
      </c>
    </row>
    <row r="26" spans="1:11" ht="13.5" thickBot="1" x14ac:dyDescent="0.25">
      <c r="A26" s="183">
        <v>42614</v>
      </c>
      <c r="B26" s="184">
        <v>695</v>
      </c>
      <c r="C26" s="185">
        <v>114</v>
      </c>
      <c r="D26" s="104">
        <v>56</v>
      </c>
      <c r="E26" s="105">
        <v>726</v>
      </c>
      <c r="F26" s="185">
        <v>12.2</v>
      </c>
      <c r="G26" s="104">
        <v>16</v>
      </c>
      <c r="H26" s="105">
        <v>726</v>
      </c>
      <c r="I26" s="186">
        <v>614</v>
      </c>
      <c r="J26" s="186">
        <v>1073.1400000000001</v>
      </c>
      <c r="K26" s="185">
        <v>9451</v>
      </c>
    </row>
    <row r="27" spans="1:11" x14ac:dyDescent="0.2">
      <c r="A27" s="187" t="s">
        <v>53</v>
      </c>
      <c r="B27" s="188">
        <v>9000</v>
      </c>
      <c r="C27" s="118">
        <v>894</v>
      </c>
      <c r="D27" s="118">
        <v>531</v>
      </c>
      <c r="E27" s="119">
        <v>9567</v>
      </c>
      <c r="F27" s="189"/>
      <c r="G27" s="126">
        <v>227</v>
      </c>
      <c r="H27" s="119">
        <v>9565</v>
      </c>
      <c r="I27" s="189"/>
      <c r="J27" s="189"/>
      <c r="K27" s="189"/>
    </row>
    <row r="28" spans="1:11" x14ac:dyDescent="0.2">
      <c r="A28" s="180">
        <v>42644</v>
      </c>
      <c r="B28" s="181">
        <v>600</v>
      </c>
      <c r="C28" s="103">
        <v>61</v>
      </c>
      <c r="D28" s="103">
        <v>41</v>
      </c>
      <c r="E28" s="102">
        <v>483</v>
      </c>
      <c r="F28" s="127">
        <v>7.9</v>
      </c>
      <c r="G28" s="103">
        <v>20</v>
      </c>
      <c r="H28" s="102">
        <v>483</v>
      </c>
      <c r="I28" s="182">
        <v>621</v>
      </c>
      <c r="J28" s="182">
        <v>1074.49</v>
      </c>
      <c r="K28" s="127">
        <v>9560</v>
      </c>
    </row>
    <row r="29" spans="1:11" x14ac:dyDescent="0.2">
      <c r="A29" s="180">
        <v>42675</v>
      </c>
      <c r="B29" s="181">
        <v>600</v>
      </c>
      <c r="C29" s="103">
        <v>50</v>
      </c>
      <c r="D29" s="103">
        <v>41</v>
      </c>
      <c r="E29" s="102">
        <v>629</v>
      </c>
      <c r="F29" s="127">
        <v>10.6</v>
      </c>
      <c r="G29" s="103">
        <v>11</v>
      </c>
      <c r="H29" s="102">
        <v>629</v>
      </c>
      <c r="I29" s="182">
        <v>620</v>
      </c>
      <c r="J29" s="182">
        <v>1074.1400000000001</v>
      </c>
      <c r="K29" s="127">
        <v>9531</v>
      </c>
    </row>
    <row r="30" spans="1:11" x14ac:dyDescent="0.2">
      <c r="A30" s="180">
        <v>42705</v>
      </c>
      <c r="B30" s="181">
        <v>800</v>
      </c>
      <c r="C30" s="103">
        <v>96</v>
      </c>
      <c r="D30" s="103">
        <v>36</v>
      </c>
      <c r="E30" s="102">
        <v>560</v>
      </c>
      <c r="F30" s="127">
        <v>9.1</v>
      </c>
      <c r="G30" s="103">
        <v>7</v>
      </c>
      <c r="H30" s="102">
        <v>560</v>
      </c>
      <c r="I30" s="182">
        <v>637</v>
      </c>
      <c r="J30" s="182">
        <v>1077.52</v>
      </c>
      <c r="K30" s="127">
        <v>9806</v>
      </c>
    </row>
    <row r="31" spans="1:11" x14ac:dyDescent="0.2">
      <c r="A31" s="180">
        <v>42736</v>
      </c>
      <c r="B31" s="181">
        <v>800</v>
      </c>
      <c r="C31" s="103">
        <v>72</v>
      </c>
      <c r="D31" s="103">
        <v>30</v>
      </c>
      <c r="E31" s="102">
        <v>699</v>
      </c>
      <c r="F31" s="127">
        <v>11.4</v>
      </c>
      <c r="G31" s="103">
        <v>8</v>
      </c>
      <c r="H31" s="102">
        <v>699</v>
      </c>
      <c r="I31" s="182">
        <v>646</v>
      </c>
      <c r="J31" s="182">
        <v>1079.06</v>
      </c>
      <c r="K31" s="127">
        <v>9933</v>
      </c>
    </row>
    <row r="32" spans="1:11" x14ac:dyDescent="0.2">
      <c r="A32" s="180">
        <v>42767</v>
      </c>
      <c r="B32" s="181">
        <v>650</v>
      </c>
      <c r="C32" s="103">
        <v>77</v>
      </c>
      <c r="D32" s="103">
        <v>27</v>
      </c>
      <c r="E32" s="102">
        <v>627</v>
      </c>
      <c r="F32" s="127">
        <v>11.3</v>
      </c>
      <c r="G32" s="103">
        <v>7</v>
      </c>
      <c r="H32" s="102">
        <v>627</v>
      </c>
      <c r="I32" s="182">
        <v>650</v>
      </c>
      <c r="J32" s="182">
        <v>1079.8</v>
      </c>
      <c r="K32" s="127">
        <v>9995</v>
      </c>
    </row>
    <row r="33" spans="1:11" x14ac:dyDescent="0.2">
      <c r="A33" s="180">
        <v>42795</v>
      </c>
      <c r="B33" s="181">
        <v>650</v>
      </c>
      <c r="C33" s="103">
        <v>61</v>
      </c>
      <c r="D33" s="103">
        <v>30</v>
      </c>
      <c r="E33" s="102">
        <v>1025</v>
      </c>
      <c r="F33" s="127">
        <v>16.7</v>
      </c>
      <c r="G33" s="103">
        <v>15</v>
      </c>
      <c r="H33" s="102">
        <v>1025</v>
      </c>
      <c r="I33" s="182">
        <v>628</v>
      </c>
      <c r="J33" s="182">
        <v>1075.69</v>
      </c>
      <c r="K33" s="127">
        <v>9657</v>
      </c>
    </row>
    <row r="34" spans="1:11" x14ac:dyDescent="0.2">
      <c r="A34" s="180">
        <v>42826</v>
      </c>
      <c r="B34" s="181">
        <v>600</v>
      </c>
      <c r="C34" s="103">
        <v>76</v>
      </c>
      <c r="D34" s="103">
        <v>37</v>
      </c>
      <c r="E34" s="102">
        <v>1098</v>
      </c>
      <c r="F34" s="127">
        <v>18.5</v>
      </c>
      <c r="G34" s="103">
        <v>21</v>
      </c>
      <c r="H34" s="102">
        <v>1098</v>
      </c>
      <c r="I34" s="182">
        <v>598</v>
      </c>
      <c r="J34" s="182">
        <v>1070.08</v>
      </c>
      <c r="K34" s="127">
        <v>9206</v>
      </c>
    </row>
    <row r="35" spans="1:11" x14ac:dyDescent="0.2">
      <c r="A35" s="180">
        <v>42856</v>
      </c>
      <c r="B35" s="181">
        <v>650</v>
      </c>
      <c r="C35" s="103">
        <v>49</v>
      </c>
      <c r="D35" s="103">
        <v>42</v>
      </c>
      <c r="E35" s="102">
        <v>1004</v>
      </c>
      <c r="F35" s="127">
        <v>16.3</v>
      </c>
      <c r="G35" s="103">
        <v>30</v>
      </c>
      <c r="H35" s="102">
        <v>1004</v>
      </c>
      <c r="I35" s="182">
        <v>575</v>
      </c>
      <c r="J35" s="182">
        <v>1065.5899999999999</v>
      </c>
      <c r="K35" s="127">
        <v>8853</v>
      </c>
    </row>
    <row r="36" spans="1:11" x14ac:dyDescent="0.2">
      <c r="A36" s="180">
        <v>42887</v>
      </c>
      <c r="B36" s="181">
        <v>800</v>
      </c>
      <c r="C36" s="103">
        <v>23</v>
      </c>
      <c r="D36" s="103">
        <v>50</v>
      </c>
      <c r="E36" s="102">
        <v>931</v>
      </c>
      <c r="F36" s="127">
        <v>15.7</v>
      </c>
      <c r="G36" s="103">
        <v>30</v>
      </c>
      <c r="H36" s="102">
        <v>931</v>
      </c>
      <c r="I36" s="182">
        <v>564</v>
      </c>
      <c r="J36" s="182">
        <v>1063.31</v>
      </c>
      <c r="K36" s="127">
        <v>8676</v>
      </c>
    </row>
    <row r="37" spans="1:11" x14ac:dyDescent="0.2">
      <c r="A37" s="180">
        <v>42917</v>
      </c>
      <c r="B37" s="181">
        <v>1000</v>
      </c>
      <c r="C37" s="103">
        <v>67</v>
      </c>
      <c r="D37" s="103">
        <v>62</v>
      </c>
      <c r="E37" s="102">
        <v>881</v>
      </c>
      <c r="F37" s="127">
        <v>14.3</v>
      </c>
      <c r="G37" s="103">
        <v>31</v>
      </c>
      <c r="H37" s="102">
        <v>881</v>
      </c>
      <c r="I37" s="182">
        <v>570</v>
      </c>
      <c r="J37" s="182">
        <v>1064.44</v>
      </c>
      <c r="K37" s="127">
        <v>8764</v>
      </c>
    </row>
    <row r="38" spans="1:11" x14ac:dyDescent="0.2">
      <c r="A38" s="180">
        <v>42948</v>
      </c>
      <c r="B38" s="181">
        <v>1050</v>
      </c>
      <c r="C38" s="127">
        <v>127</v>
      </c>
      <c r="D38" s="103">
        <v>66</v>
      </c>
      <c r="E38" s="102">
        <v>786</v>
      </c>
      <c r="F38" s="127">
        <v>12.8</v>
      </c>
      <c r="G38" s="103">
        <v>29</v>
      </c>
      <c r="H38" s="102">
        <v>786</v>
      </c>
      <c r="I38" s="182">
        <v>588</v>
      </c>
      <c r="J38" s="182">
        <v>1068</v>
      </c>
      <c r="K38" s="127">
        <v>9041</v>
      </c>
    </row>
    <row r="39" spans="1:11" ht="13.5" thickBot="1" x14ac:dyDescent="0.25">
      <c r="A39" s="183">
        <v>42979</v>
      </c>
      <c r="B39" s="184">
        <v>800</v>
      </c>
      <c r="C39" s="185">
        <v>114</v>
      </c>
      <c r="D39" s="104">
        <v>55</v>
      </c>
      <c r="E39" s="105">
        <v>726</v>
      </c>
      <c r="F39" s="185">
        <v>12.2</v>
      </c>
      <c r="G39" s="104">
        <v>16</v>
      </c>
      <c r="H39" s="105">
        <v>726</v>
      </c>
      <c r="I39" s="186">
        <v>595</v>
      </c>
      <c r="J39" s="186">
        <v>1069.3699999999999</v>
      </c>
      <c r="K39" s="185">
        <v>9150</v>
      </c>
    </row>
    <row r="40" spans="1:11" x14ac:dyDescent="0.2">
      <c r="A40" s="187" t="s">
        <v>54</v>
      </c>
      <c r="B40" s="188">
        <v>9000</v>
      </c>
      <c r="C40" s="118">
        <v>874</v>
      </c>
      <c r="D40" s="118">
        <v>517</v>
      </c>
      <c r="E40" s="119">
        <v>9449</v>
      </c>
      <c r="F40" s="189"/>
      <c r="G40" s="126">
        <v>227</v>
      </c>
      <c r="H40" s="119">
        <v>9449</v>
      </c>
      <c r="I40" s="189"/>
      <c r="J40" s="189"/>
      <c r="K40" s="189"/>
    </row>
    <row r="41" spans="1:11" x14ac:dyDescent="0.2">
      <c r="A41" s="180">
        <v>43009</v>
      </c>
      <c r="B41" s="181">
        <v>600</v>
      </c>
      <c r="C41" s="103">
        <v>61</v>
      </c>
      <c r="D41" s="103">
        <v>41</v>
      </c>
      <c r="E41" s="102">
        <v>486</v>
      </c>
      <c r="F41" s="127">
        <v>7.9</v>
      </c>
      <c r="G41" s="103">
        <v>21</v>
      </c>
      <c r="H41" s="102">
        <v>486</v>
      </c>
      <c r="I41" s="182">
        <v>602</v>
      </c>
      <c r="J41" s="182">
        <v>1070.72</v>
      </c>
      <c r="K41" s="127">
        <v>9257</v>
      </c>
    </row>
    <row r="42" spans="1:11" ht="13.5" thickBot="1" x14ac:dyDescent="0.25">
      <c r="A42" s="190">
        <v>43040</v>
      </c>
      <c r="B42" s="191">
        <v>600</v>
      </c>
      <c r="C42" s="128">
        <v>50</v>
      </c>
      <c r="D42" s="128">
        <v>41</v>
      </c>
      <c r="E42" s="129">
        <v>631</v>
      </c>
      <c r="F42" s="192">
        <v>10.6</v>
      </c>
      <c r="G42" s="128">
        <v>11</v>
      </c>
      <c r="H42" s="129">
        <v>631</v>
      </c>
      <c r="I42" s="193">
        <v>600</v>
      </c>
      <c r="J42" s="193">
        <v>1070.33</v>
      </c>
      <c r="K42" s="192">
        <v>9226</v>
      </c>
    </row>
    <row r="43" spans="1:11" ht="13.5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7EDE8-84AB-4673-80A0-1C9A022710BB}">
  <dimension ref="A1:K41"/>
  <sheetViews>
    <sheetView workbookViewId="0">
      <selection activeCell="P19" sqref="P19"/>
    </sheetView>
  </sheetViews>
  <sheetFormatPr defaultRowHeight="15" x14ac:dyDescent="0.25"/>
  <sheetData>
    <row r="1" spans="1:11" ht="15.75" thickBot="1" x14ac:dyDescent="0.3"/>
    <row r="2" spans="1:11" ht="15.75" thickTop="1" x14ac:dyDescent="0.25">
      <c r="A2" s="45">
        <v>42339</v>
      </c>
      <c r="B2" s="46">
        <v>857</v>
      </c>
      <c r="C2" s="47">
        <v>43</v>
      </c>
      <c r="D2" s="47">
        <v>36</v>
      </c>
      <c r="E2" s="48">
        <v>619</v>
      </c>
      <c r="F2" s="49">
        <v>10.1</v>
      </c>
      <c r="G2" s="48">
        <v>9</v>
      </c>
      <c r="H2" s="48">
        <v>618</v>
      </c>
      <c r="I2" s="50">
        <v>656</v>
      </c>
      <c r="J2" s="50">
        <v>1080.9100000000001</v>
      </c>
      <c r="K2" s="49">
        <v>10087</v>
      </c>
    </row>
    <row r="3" spans="1:11" x14ac:dyDescent="0.25">
      <c r="A3" s="52">
        <v>42370</v>
      </c>
      <c r="B3" s="53">
        <v>857</v>
      </c>
      <c r="C3" s="54">
        <v>89</v>
      </c>
      <c r="D3" s="54">
        <v>30</v>
      </c>
      <c r="E3" s="55">
        <v>662</v>
      </c>
      <c r="F3" s="56">
        <v>10.8</v>
      </c>
      <c r="G3" s="55">
        <v>8</v>
      </c>
      <c r="H3" s="55">
        <v>661</v>
      </c>
      <c r="I3" s="51">
        <v>671</v>
      </c>
      <c r="J3" s="51">
        <v>1083.68</v>
      </c>
      <c r="K3" s="56">
        <v>10318</v>
      </c>
    </row>
    <row r="4" spans="1:11" x14ac:dyDescent="0.25">
      <c r="A4" s="52">
        <v>42401</v>
      </c>
      <c r="B4" s="53">
        <v>700</v>
      </c>
      <c r="C4" s="54">
        <v>81</v>
      </c>
      <c r="D4" s="54">
        <v>28</v>
      </c>
      <c r="E4" s="55">
        <v>699</v>
      </c>
      <c r="F4" s="56">
        <v>12.2</v>
      </c>
      <c r="G4" s="54">
        <v>10</v>
      </c>
      <c r="H4" s="55">
        <v>698</v>
      </c>
      <c r="I4" s="51">
        <v>673</v>
      </c>
      <c r="J4" s="51">
        <v>1084.17</v>
      </c>
      <c r="K4" s="56">
        <v>10360</v>
      </c>
    </row>
    <row r="5" spans="1:11" x14ac:dyDescent="0.25">
      <c r="A5" s="52">
        <v>42430</v>
      </c>
      <c r="B5" s="53">
        <v>694</v>
      </c>
      <c r="C5" s="54">
        <v>31</v>
      </c>
      <c r="D5" s="54">
        <v>31</v>
      </c>
      <c r="E5" s="55">
        <v>1008</v>
      </c>
      <c r="F5" s="56">
        <v>16.399999999999999</v>
      </c>
      <c r="G5" s="54">
        <v>18</v>
      </c>
      <c r="H5" s="55">
        <v>1007</v>
      </c>
      <c r="I5" s="51">
        <v>653</v>
      </c>
      <c r="J5" s="51">
        <v>1080.45</v>
      </c>
      <c r="K5" s="56">
        <v>10048</v>
      </c>
    </row>
    <row r="6" spans="1:11" x14ac:dyDescent="0.25">
      <c r="A6" s="52">
        <v>42461</v>
      </c>
      <c r="B6" s="53">
        <v>665</v>
      </c>
      <c r="C6" s="54">
        <v>68</v>
      </c>
      <c r="D6" s="54">
        <v>38</v>
      </c>
      <c r="E6" s="55">
        <v>1055</v>
      </c>
      <c r="F6" s="56">
        <v>17.7</v>
      </c>
      <c r="G6" s="54">
        <v>18</v>
      </c>
      <c r="H6" s="55">
        <v>1055</v>
      </c>
      <c r="I6" s="51">
        <v>630</v>
      </c>
      <c r="J6" s="51">
        <v>1076.1300000000001</v>
      </c>
      <c r="K6" s="56">
        <v>9693</v>
      </c>
    </row>
    <row r="7" spans="1:11" x14ac:dyDescent="0.25">
      <c r="A7" s="52">
        <v>42491</v>
      </c>
      <c r="B7" s="53">
        <v>700</v>
      </c>
      <c r="C7" s="54">
        <v>50</v>
      </c>
      <c r="D7" s="54">
        <v>43</v>
      </c>
      <c r="E7" s="55">
        <v>887</v>
      </c>
      <c r="F7" s="56">
        <v>14.4</v>
      </c>
      <c r="G7" s="54">
        <v>22</v>
      </c>
      <c r="H7" s="55">
        <v>885</v>
      </c>
      <c r="I7" s="51">
        <v>618</v>
      </c>
      <c r="J7" s="51">
        <v>1073.8</v>
      </c>
      <c r="K7" s="56">
        <v>9504</v>
      </c>
    </row>
    <row r="8" spans="1:11" x14ac:dyDescent="0.25">
      <c r="A8" s="52">
        <v>42522</v>
      </c>
      <c r="B8" s="53">
        <v>800</v>
      </c>
      <c r="C8" s="54">
        <v>14</v>
      </c>
      <c r="D8" s="54">
        <v>51</v>
      </c>
      <c r="E8" s="55">
        <v>920</v>
      </c>
      <c r="F8" s="56">
        <v>15.5</v>
      </c>
      <c r="G8" s="54">
        <v>28</v>
      </c>
      <c r="H8" s="55">
        <v>919</v>
      </c>
      <c r="I8" s="51">
        <v>606</v>
      </c>
      <c r="J8" s="51">
        <v>1071.6400000000001</v>
      </c>
      <c r="K8" s="56">
        <v>9330</v>
      </c>
    </row>
    <row r="9" spans="1:11" x14ac:dyDescent="0.25">
      <c r="A9" s="52">
        <v>42552</v>
      </c>
      <c r="B9" s="53">
        <v>950</v>
      </c>
      <c r="C9" s="54">
        <v>70</v>
      </c>
      <c r="D9" s="54">
        <v>64</v>
      </c>
      <c r="E9" s="55">
        <v>831</v>
      </c>
      <c r="F9" s="56">
        <v>13.5</v>
      </c>
      <c r="G9" s="54">
        <v>30</v>
      </c>
      <c r="H9" s="55">
        <v>840</v>
      </c>
      <c r="I9" s="51">
        <v>612</v>
      </c>
      <c r="J9" s="51">
        <v>1072.75</v>
      </c>
      <c r="K9" s="56">
        <v>9419</v>
      </c>
    </row>
    <row r="10" spans="1:11" x14ac:dyDescent="0.25">
      <c r="A10" s="52">
        <v>42583</v>
      </c>
      <c r="B10" s="53">
        <v>900</v>
      </c>
      <c r="C10" s="56">
        <v>107</v>
      </c>
      <c r="D10" s="54">
        <v>69</v>
      </c>
      <c r="E10" s="55">
        <v>701</v>
      </c>
      <c r="F10" s="56">
        <v>11.4</v>
      </c>
      <c r="G10" s="54">
        <v>28</v>
      </c>
      <c r="H10" s="55">
        <v>700</v>
      </c>
      <c r="I10" s="51">
        <v>625</v>
      </c>
      <c r="J10" s="51">
        <v>1075.17</v>
      </c>
      <c r="K10" s="56">
        <v>9615</v>
      </c>
    </row>
    <row r="11" spans="1:11" ht="15.75" thickBot="1" x14ac:dyDescent="0.3">
      <c r="A11" s="58">
        <v>42614</v>
      </c>
      <c r="B11" s="59">
        <v>699</v>
      </c>
      <c r="C11" s="60">
        <v>88</v>
      </c>
      <c r="D11" s="60">
        <v>57</v>
      </c>
      <c r="E11" s="61">
        <v>702</v>
      </c>
      <c r="F11" s="62">
        <v>11.8</v>
      </c>
      <c r="G11" s="60">
        <v>22</v>
      </c>
      <c r="H11" s="61">
        <v>701</v>
      </c>
      <c r="I11" s="57">
        <v>625</v>
      </c>
      <c r="J11" s="57">
        <v>1075.23</v>
      </c>
      <c r="K11" s="62">
        <v>9620</v>
      </c>
    </row>
    <row r="12" spans="1:11" x14ac:dyDescent="0.25">
      <c r="A12" s="64" t="s">
        <v>53</v>
      </c>
      <c r="B12" s="65">
        <v>9000</v>
      </c>
      <c r="C12" s="66">
        <v>798</v>
      </c>
      <c r="D12" s="66">
        <v>531</v>
      </c>
      <c r="E12" s="67">
        <v>9293</v>
      </c>
      <c r="F12" s="63"/>
      <c r="G12" s="68">
        <v>224</v>
      </c>
      <c r="H12" s="67">
        <v>9291</v>
      </c>
      <c r="I12" s="63"/>
      <c r="J12" s="63"/>
      <c r="K12" s="63"/>
    </row>
    <row r="13" spans="1:11" x14ac:dyDescent="0.25">
      <c r="A13" s="52">
        <v>42644</v>
      </c>
      <c r="B13" s="53">
        <v>601</v>
      </c>
      <c r="C13" s="54">
        <v>79</v>
      </c>
      <c r="D13" s="54">
        <v>42</v>
      </c>
      <c r="E13" s="55">
        <v>518</v>
      </c>
      <c r="F13" s="56">
        <v>8.4</v>
      </c>
      <c r="G13" s="54">
        <v>25</v>
      </c>
      <c r="H13" s="55">
        <v>517</v>
      </c>
      <c r="I13" s="51">
        <v>631</v>
      </c>
      <c r="J13" s="51">
        <v>1076.3399999999999</v>
      </c>
      <c r="K13" s="56">
        <v>9710</v>
      </c>
    </row>
    <row r="14" spans="1:11" x14ac:dyDescent="0.25">
      <c r="A14" s="52">
        <v>42675</v>
      </c>
      <c r="B14" s="53">
        <v>750</v>
      </c>
      <c r="C14" s="54">
        <v>78</v>
      </c>
      <c r="D14" s="54">
        <v>42</v>
      </c>
      <c r="E14" s="55">
        <v>751</v>
      </c>
      <c r="F14" s="56">
        <v>12.6</v>
      </c>
      <c r="G14" s="54">
        <v>17</v>
      </c>
      <c r="H14" s="55">
        <v>750</v>
      </c>
      <c r="I14" s="51">
        <v>632</v>
      </c>
      <c r="J14" s="51">
        <v>1076.55</v>
      </c>
      <c r="K14" s="56">
        <v>9727</v>
      </c>
    </row>
    <row r="15" spans="1:11" x14ac:dyDescent="0.25">
      <c r="A15" s="70">
        <v>42705</v>
      </c>
      <c r="B15" s="71">
        <v>900</v>
      </c>
      <c r="C15" s="72">
        <v>54</v>
      </c>
      <c r="D15" s="72">
        <v>36</v>
      </c>
      <c r="E15" s="73">
        <v>528</v>
      </c>
      <c r="F15" s="74">
        <v>8.6</v>
      </c>
      <c r="G15" s="72">
        <v>-2</v>
      </c>
      <c r="H15" s="73">
        <v>528</v>
      </c>
      <c r="I15" s="75">
        <v>656</v>
      </c>
      <c r="J15" s="75">
        <v>1081.02</v>
      </c>
      <c r="K15" s="74">
        <v>10096</v>
      </c>
    </row>
    <row r="16" spans="1:11" x14ac:dyDescent="0.25">
      <c r="A16" s="70">
        <v>42736</v>
      </c>
      <c r="B16" s="71">
        <v>900</v>
      </c>
      <c r="C16" s="72">
        <v>62</v>
      </c>
      <c r="D16" s="72">
        <v>30</v>
      </c>
      <c r="E16" s="73">
        <v>688</v>
      </c>
      <c r="F16" s="74">
        <v>11.2</v>
      </c>
      <c r="G16" s="72">
        <v>5</v>
      </c>
      <c r="H16" s="73">
        <v>688</v>
      </c>
      <c r="I16" s="75">
        <v>671</v>
      </c>
      <c r="J16" s="75">
        <v>1083.7</v>
      </c>
      <c r="K16" s="74">
        <v>10320</v>
      </c>
    </row>
    <row r="17" spans="1:11" x14ac:dyDescent="0.25">
      <c r="A17" s="70">
        <v>42767</v>
      </c>
      <c r="B17" s="71">
        <v>700</v>
      </c>
      <c r="C17" s="72">
        <v>73</v>
      </c>
      <c r="D17" s="72">
        <v>28</v>
      </c>
      <c r="E17" s="73">
        <v>654</v>
      </c>
      <c r="F17" s="74">
        <v>11.8</v>
      </c>
      <c r="G17" s="72">
        <v>6</v>
      </c>
      <c r="H17" s="73">
        <v>654</v>
      </c>
      <c r="I17" s="75">
        <v>676</v>
      </c>
      <c r="J17" s="75">
        <v>1084.6500000000001</v>
      </c>
      <c r="K17" s="74">
        <v>10400</v>
      </c>
    </row>
    <row r="18" spans="1:11" x14ac:dyDescent="0.25">
      <c r="A18" s="70">
        <v>42795</v>
      </c>
      <c r="B18" s="71">
        <v>600</v>
      </c>
      <c r="C18" s="72">
        <v>55</v>
      </c>
      <c r="D18" s="72">
        <v>31</v>
      </c>
      <c r="E18" s="73">
        <v>1070</v>
      </c>
      <c r="F18" s="74">
        <v>17.399999999999999</v>
      </c>
      <c r="G18" s="72">
        <v>14</v>
      </c>
      <c r="H18" s="73">
        <v>1070</v>
      </c>
      <c r="I18" s="75">
        <v>648</v>
      </c>
      <c r="J18" s="75">
        <v>1079.49</v>
      </c>
      <c r="K18" s="74">
        <v>9968</v>
      </c>
    </row>
    <row r="19" spans="1:11" x14ac:dyDescent="0.25">
      <c r="A19" s="70">
        <v>42826</v>
      </c>
      <c r="B19" s="71">
        <v>600</v>
      </c>
      <c r="C19" s="72">
        <v>53</v>
      </c>
      <c r="D19" s="72">
        <v>38</v>
      </c>
      <c r="E19" s="73">
        <v>1092</v>
      </c>
      <c r="F19" s="74">
        <v>18.399999999999999</v>
      </c>
      <c r="G19" s="72">
        <v>21</v>
      </c>
      <c r="H19" s="73">
        <v>1092</v>
      </c>
      <c r="I19" s="75">
        <v>618</v>
      </c>
      <c r="J19" s="75">
        <v>1073.77</v>
      </c>
      <c r="K19" s="74">
        <v>9501</v>
      </c>
    </row>
    <row r="20" spans="1:11" x14ac:dyDescent="0.25">
      <c r="A20" s="70">
        <v>42856</v>
      </c>
      <c r="B20" s="71">
        <v>600</v>
      </c>
      <c r="C20" s="72">
        <v>37</v>
      </c>
      <c r="D20" s="72">
        <v>42</v>
      </c>
      <c r="E20" s="73">
        <v>936</v>
      </c>
      <c r="F20" s="74">
        <v>15.2</v>
      </c>
      <c r="G20" s="72">
        <v>26</v>
      </c>
      <c r="H20" s="73">
        <v>936</v>
      </c>
      <c r="I20" s="75">
        <v>595</v>
      </c>
      <c r="J20" s="75">
        <v>1069.45</v>
      </c>
      <c r="K20" s="74">
        <v>9156</v>
      </c>
    </row>
    <row r="21" spans="1:11" x14ac:dyDescent="0.25">
      <c r="A21" s="70">
        <v>42887</v>
      </c>
      <c r="B21" s="71">
        <v>800</v>
      </c>
      <c r="C21" s="72">
        <v>21</v>
      </c>
      <c r="D21" s="72">
        <v>51</v>
      </c>
      <c r="E21" s="73">
        <v>857</v>
      </c>
      <c r="F21" s="74">
        <v>14.4</v>
      </c>
      <c r="G21" s="72">
        <v>27</v>
      </c>
      <c r="H21" s="73">
        <v>857</v>
      </c>
      <c r="I21" s="75">
        <v>588</v>
      </c>
      <c r="J21" s="75">
        <v>1068.0999999999999</v>
      </c>
      <c r="K21" s="74">
        <v>9049</v>
      </c>
    </row>
    <row r="22" spans="1:11" x14ac:dyDescent="0.25">
      <c r="A22" s="70">
        <v>42917</v>
      </c>
      <c r="B22" s="71">
        <v>950</v>
      </c>
      <c r="C22" s="72">
        <v>78</v>
      </c>
      <c r="D22" s="72">
        <v>63</v>
      </c>
      <c r="E22" s="73">
        <v>804</v>
      </c>
      <c r="F22" s="74">
        <v>13.1</v>
      </c>
      <c r="G22" s="72">
        <v>30</v>
      </c>
      <c r="H22" s="73">
        <v>804</v>
      </c>
      <c r="I22" s="75">
        <v>596</v>
      </c>
      <c r="J22" s="75">
        <v>1069.6500000000001</v>
      </c>
      <c r="K22" s="74">
        <v>9172</v>
      </c>
    </row>
    <row r="23" spans="1:11" x14ac:dyDescent="0.25">
      <c r="A23" s="70">
        <v>42948</v>
      </c>
      <c r="B23" s="71">
        <v>900</v>
      </c>
      <c r="C23" s="74">
        <v>124</v>
      </c>
      <c r="D23" s="72">
        <v>68</v>
      </c>
      <c r="E23" s="73">
        <v>751</v>
      </c>
      <c r="F23" s="74">
        <v>12.2</v>
      </c>
      <c r="G23" s="72">
        <v>28</v>
      </c>
      <c r="H23" s="73">
        <v>751</v>
      </c>
      <c r="I23" s="75">
        <v>607</v>
      </c>
      <c r="J23" s="75">
        <v>1071.75</v>
      </c>
      <c r="K23" s="74">
        <v>9339</v>
      </c>
    </row>
    <row r="24" spans="1:11" ht="15.75" thickBot="1" x14ac:dyDescent="0.3">
      <c r="A24" s="76">
        <v>42979</v>
      </c>
      <c r="B24" s="77">
        <v>699</v>
      </c>
      <c r="C24" s="78">
        <v>112</v>
      </c>
      <c r="D24" s="79">
        <v>56</v>
      </c>
      <c r="E24" s="80">
        <v>728</v>
      </c>
      <c r="F24" s="78">
        <v>12.2</v>
      </c>
      <c r="G24" s="79">
        <v>25</v>
      </c>
      <c r="H24" s="80">
        <v>728</v>
      </c>
      <c r="I24" s="81">
        <v>607</v>
      </c>
      <c r="J24" s="81">
        <v>1071.78</v>
      </c>
      <c r="K24" s="78">
        <v>9342</v>
      </c>
    </row>
    <row r="25" spans="1:11" x14ac:dyDescent="0.25">
      <c r="A25" s="82" t="s">
        <v>54</v>
      </c>
      <c r="B25" s="83">
        <v>9000</v>
      </c>
      <c r="C25" s="84">
        <v>827</v>
      </c>
      <c r="D25" s="84">
        <v>526</v>
      </c>
      <c r="E25" s="85">
        <v>9376</v>
      </c>
      <c r="F25" s="69"/>
      <c r="G25" s="86">
        <v>221</v>
      </c>
      <c r="H25" s="85">
        <v>9374</v>
      </c>
      <c r="I25" s="69"/>
      <c r="J25" s="69"/>
      <c r="K25" s="69"/>
    </row>
    <row r="26" spans="1:11" x14ac:dyDescent="0.25">
      <c r="A26" s="70">
        <v>43009</v>
      </c>
      <c r="B26" s="71">
        <v>600</v>
      </c>
      <c r="C26" s="72">
        <v>69</v>
      </c>
      <c r="D26" s="72">
        <v>41</v>
      </c>
      <c r="E26" s="73">
        <v>535</v>
      </c>
      <c r="F26" s="74">
        <v>8.6999999999999993</v>
      </c>
      <c r="G26" s="72">
        <v>20</v>
      </c>
      <c r="H26" s="73">
        <v>535</v>
      </c>
      <c r="I26" s="75">
        <v>612</v>
      </c>
      <c r="J26" s="75">
        <v>1072.6400000000001</v>
      </c>
      <c r="K26" s="74">
        <v>9410</v>
      </c>
    </row>
    <row r="27" spans="1:11" x14ac:dyDescent="0.25">
      <c r="A27" s="70">
        <v>43040</v>
      </c>
      <c r="B27" s="71">
        <v>600</v>
      </c>
      <c r="C27" s="72">
        <v>56</v>
      </c>
      <c r="D27" s="72">
        <v>41</v>
      </c>
      <c r="E27" s="73">
        <v>668</v>
      </c>
      <c r="F27" s="74">
        <v>11.2</v>
      </c>
      <c r="G27" s="72">
        <v>12</v>
      </c>
      <c r="H27" s="73">
        <v>668</v>
      </c>
      <c r="I27" s="75">
        <v>608</v>
      </c>
      <c r="J27" s="75">
        <v>1071.8800000000001</v>
      </c>
      <c r="K27" s="74">
        <v>9350</v>
      </c>
    </row>
    <row r="28" spans="1:11" x14ac:dyDescent="0.25">
      <c r="A28" s="70">
        <v>43070</v>
      </c>
      <c r="B28" s="71">
        <v>800</v>
      </c>
      <c r="C28" s="72">
        <v>54</v>
      </c>
      <c r="D28" s="72">
        <v>35</v>
      </c>
      <c r="E28" s="73">
        <v>635</v>
      </c>
      <c r="F28" s="74">
        <v>10.3</v>
      </c>
      <c r="G28" s="72">
        <v>8</v>
      </c>
      <c r="H28" s="73">
        <v>635</v>
      </c>
      <c r="I28" s="75">
        <v>618</v>
      </c>
      <c r="J28" s="75">
        <v>1073.93</v>
      </c>
      <c r="K28" s="74">
        <v>9514</v>
      </c>
    </row>
    <row r="29" spans="1:11" x14ac:dyDescent="0.25">
      <c r="A29" s="70">
        <v>43101</v>
      </c>
      <c r="B29" s="71">
        <v>800</v>
      </c>
      <c r="C29" s="72">
        <v>62</v>
      </c>
      <c r="D29" s="72">
        <v>29</v>
      </c>
      <c r="E29" s="73">
        <v>692</v>
      </c>
      <c r="F29" s="74">
        <v>11.2</v>
      </c>
      <c r="G29" s="72">
        <v>15</v>
      </c>
      <c r="H29" s="73">
        <v>692</v>
      </c>
      <c r="I29" s="75">
        <v>626</v>
      </c>
      <c r="J29" s="75">
        <v>1075.3900000000001</v>
      </c>
      <c r="K29" s="74">
        <v>9633</v>
      </c>
    </row>
    <row r="30" spans="1:11" x14ac:dyDescent="0.25">
      <c r="A30" s="70">
        <v>43132</v>
      </c>
      <c r="B30" s="71">
        <v>650</v>
      </c>
      <c r="C30" s="72">
        <v>73</v>
      </c>
      <c r="D30" s="72">
        <v>27</v>
      </c>
      <c r="E30" s="73">
        <v>675</v>
      </c>
      <c r="F30" s="74">
        <v>12.2</v>
      </c>
      <c r="G30" s="72">
        <v>18</v>
      </c>
      <c r="H30" s="73">
        <v>675</v>
      </c>
      <c r="I30" s="75">
        <v>626</v>
      </c>
      <c r="J30" s="75">
        <v>1075.43</v>
      </c>
      <c r="K30" s="74">
        <v>9636</v>
      </c>
    </row>
    <row r="31" spans="1:11" x14ac:dyDescent="0.25">
      <c r="A31" s="70">
        <v>43160</v>
      </c>
      <c r="B31" s="71">
        <v>650</v>
      </c>
      <c r="C31" s="72">
        <v>55</v>
      </c>
      <c r="D31" s="72">
        <v>30</v>
      </c>
      <c r="E31" s="73">
        <v>1010</v>
      </c>
      <c r="F31" s="74">
        <v>16.399999999999999</v>
      </c>
      <c r="G31" s="72">
        <v>23</v>
      </c>
      <c r="H31" s="73">
        <v>1010</v>
      </c>
      <c r="I31" s="75">
        <v>605</v>
      </c>
      <c r="J31" s="75">
        <v>1071.26</v>
      </c>
      <c r="K31" s="74">
        <v>9300</v>
      </c>
    </row>
    <row r="32" spans="1:11" x14ac:dyDescent="0.25">
      <c r="A32" s="70">
        <v>43191</v>
      </c>
      <c r="B32" s="71">
        <v>600</v>
      </c>
      <c r="C32" s="72">
        <v>53</v>
      </c>
      <c r="D32" s="72">
        <v>36</v>
      </c>
      <c r="E32" s="73">
        <v>1056</v>
      </c>
      <c r="F32" s="74">
        <v>17.7</v>
      </c>
      <c r="G32" s="72">
        <v>26</v>
      </c>
      <c r="H32" s="73">
        <v>1056</v>
      </c>
      <c r="I32" s="75">
        <v>576</v>
      </c>
      <c r="J32" s="75">
        <v>1065.73</v>
      </c>
      <c r="K32" s="74">
        <v>8864</v>
      </c>
    </row>
    <row r="33" spans="1:11" x14ac:dyDescent="0.25">
      <c r="A33" s="70">
        <v>43221</v>
      </c>
      <c r="B33" s="71">
        <v>650</v>
      </c>
      <c r="C33" s="72">
        <v>37</v>
      </c>
      <c r="D33" s="72">
        <v>41</v>
      </c>
      <c r="E33" s="73">
        <v>909</v>
      </c>
      <c r="F33" s="74">
        <v>14.8</v>
      </c>
      <c r="G33" s="72">
        <v>32</v>
      </c>
      <c r="H33" s="73">
        <v>909</v>
      </c>
      <c r="I33" s="75">
        <v>558</v>
      </c>
      <c r="J33" s="75">
        <v>1062.1500000000001</v>
      </c>
      <c r="K33" s="74">
        <v>8587</v>
      </c>
    </row>
    <row r="34" spans="1:11" x14ac:dyDescent="0.25">
      <c r="A34" s="70">
        <v>43252</v>
      </c>
      <c r="B34" s="71">
        <v>800</v>
      </c>
      <c r="C34" s="72">
        <v>21</v>
      </c>
      <c r="D34" s="72">
        <v>49</v>
      </c>
      <c r="E34" s="73">
        <v>887</v>
      </c>
      <c r="F34" s="74">
        <v>14.9</v>
      </c>
      <c r="G34" s="72">
        <v>32</v>
      </c>
      <c r="H34" s="73">
        <v>887</v>
      </c>
      <c r="I34" s="75">
        <v>549</v>
      </c>
      <c r="J34" s="75">
        <v>1060.3399999999999</v>
      </c>
      <c r="K34" s="74">
        <v>8449</v>
      </c>
    </row>
    <row r="35" spans="1:11" x14ac:dyDescent="0.25">
      <c r="A35" s="70">
        <v>43282</v>
      </c>
      <c r="B35" s="71">
        <v>1000</v>
      </c>
      <c r="C35" s="72">
        <v>78</v>
      </c>
      <c r="D35" s="72">
        <v>61</v>
      </c>
      <c r="E35" s="73">
        <v>802</v>
      </c>
      <c r="F35" s="74">
        <v>13</v>
      </c>
      <c r="G35" s="72">
        <v>32</v>
      </c>
      <c r="H35" s="73">
        <v>802</v>
      </c>
      <c r="I35" s="75">
        <v>560</v>
      </c>
      <c r="J35" s="75">
        <v>1062.5899999999999</v>
      </c>
      <c r="K35" s="74">
        <v>8621</v>
      </c>
    </row>
    <row r="36" spans="1:11" x14ac:dyDescent="0.25">
      <c r="A36" s="70">
        <v>43313</v>
      </c>
      <c r="B36" s="71">
        <v>1050</v>
      </c>
      <c r="C36" s="74">
        <v>124</v>
      </c>
      <c r="D36" s="72">
        <v>66</v>
      </c>
      <c r="E36" s="73">
        <v>748</v>
      </c>
      <c r="F36" s="74">
        <v>12.2</v>
      </c>
      <c r="G36" s="72">
        <v>29</v>
      </c>
      <c r="H36" s="73">
        <v>748</v>
      </c>
      <c r="I36" s="75">
        <v>581</v>
      </c>
      <c r="J36" s="75">
        <v>1066.5999999999999</v>
      </c>
      <c r="K36" s="74">
        <v>8932</v>
      </c>
    </row>
    <row r="37" spans="1:11" ht="15.75" thickBot="1" x14ac:dyDescent="0.3">
      <c r="A37" s="76">
        <v>43344</v>
      </c>
      <c r="B37" s="77">
        <v>800</v>
      </c>
      <c r="C37" s="78">
        <v>112</v>
      </c>
      <c r="D37" s="79">
        <v>55</v>
      </c>
      <c r="E37" s="80">
        <v>700</v>
      </c>
      <c r="F37" s="78">
        <v>11.8</v>
      </c>
      <c r="G37" s="79">
        <v>26</v>
      </c>
      <c r="H37" s="80">
        <v>700</v>
      </c>
      <c r="I37" s="81">
        <v>589</v>
      </c>
      <c r="J37" s="81">
        <v>1068.17</v>
      </c>
      <c r="K37" s="78">
        <v>9054</v>
      </c>
    </row>
    <row r="38" spans="1:11" x14ac:dyDescent="0.25">
      <c r="A38" s="82" t="s">
        <v>55</v>
      </c>
      <c r="B38" s="83">
        <v>9000</v>
      </c>
      <c r="C38" s="84">
        <v>795</v>
      </c>
      <c r="D38" s="84">
        <v>511</v>
      </c>
      <c r="E38" s="85">
        <v>9316</v>
      </c>
      <c r="F38" s="69"/>
      <c r="G38" s="86">
        <v>273</v>
      </c>
      <c r="H38" s="85">
        <v>9316</v>
      </c>
      <c r="I38" s="69"/>
      <c r="J38" s="69"/>
      <c r="K38" s="69"/>
    </row>
    <row r="39" spans="1:11" x14ac:dyDescent="0.25">
      <c r="A39" s="70">
        <v>43374</v>
      </c>
      <c r="B39" s="71">
        <v>600</v>
      </c>
      <c r="C39" s="72">
        <v>69</v>
      </c>
      <c r="D39" s="72">
        <v>40</v>
      </c>
      <c r="E39" s="73">
        <v>444</v>
      </c>
      <c r="F39" s="74">
        <v>7.2</v>
      </c>
      <c r="G39" s="72">
        <v>26</v>
      </c>
      <c r="H39" s="73">
        <v>444</v>
      </c>
      <c r="I39" s="75">
        <v>598</v>
      </c>
      <c r="J39" s="75">
        <v>1070.05</v>
      </c>
      <c r="K39" s="74">
        <v>9203</v>
      </c>
    </row>
    <row r="40" spans="1:11" ht="15.75" thickBot="1" x14ac:dyDescent="0.3">
      <c r="A40" s="87">
        <v>43405</v>
      </c>
      <c r="B40" s="88">
        <v>600</v>
      </c>
      <c r="C40" s="89">
        <v>52</v>
      </c>
      <c r="D40" s="89">
        <v>41</v>
      </c>
      <c r="E40" s="90">
        <v>580</v>
      </c>
      <c r="F40" s="91">
        <v>9.6999999999999993</v>
      </c>
      <c r="G40" s="89">
        <v>17</v>
      </c>
      <c r="H40" s="90">
        <v>580</v>
      </c>
      <c r="I40" s="92">
        <v>599</v>
      </c>
      <c r="J40" s="92">
        <v>1070.22</v>
      </c>
      <c r="K40" s="91">
        <v>9217</v>
      </c>
    </row>
    <row r="41" spans="1:11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58CD7-298C-47BD-A1C9-7DA035D74746}">
  <dimension ref="A1:K41"/>
  <sheetViews>
    <sheetView topLeftCell="A7" workbookViewId="0">
      <selection activeCell="A15" sqref="A15:K40"/>
    </sheetView>
  </sheetViews>
  <sheetFormatPr defaultRowHeight="15" x14ac:dyDescent="0.25"/>
  <sheetData>
    <row r="1" spans="1:11" ht="15.75" thickBot="1" x14ac:dyDescent="0.3"/>
    <row r="2" spans="1:11" ht="15.75" thickTop="1" x14ac:dyDescent="0.25">
      <c r="A2" s="45">
        <v>42705</v>
      </c>
      <c r="B2" s="46">
        <v>898</v>
      </c>
      <c r="C2" s="47">
        <v>63</v>
      </c>
      <c r="D2" s="47">
        <v>36</v>
      </c>
      <c r="E2" s="48">
        <v>542</v>
      </c>
      <c r="F2" s="49">
        <v>8.8000000000000007</v>
      </c>
      <c r="G2" s="48">
        <v>8</v>
      </c>
      <c r="H2" s="48">
        <v>536</v>
      </c>
      <c r="I2" s="50">
        <v>655</v>
      </c>
      <c r="J2" s="50">
        <v>1080.82</v>
      </c>
      <c r="K2" s="49">
        <v>10079</v>
      </c>
    </row>
    <row r="3" spans="1:11" x14ac:dyDescent="0.25">
      <c r="A3" s="52">
        <v>42736</v>
      </c>
      <c r="B3" s="53">
        <v>880</v>
      </c>
      <c r="C3" s="56">
        <v>128</v>
      </c>
      <c r="D3" s="54">
        <v>30</v>
      </c>
      <c r="E3" s="55">
        <v>500</v>
      </c>
      <c r="F3" s="56">
        <v>8.1</v>
      </c>
      <c r="G3" s="55">
        <v>7</v>
      </c>
      <c r="H3" s="55">
        <v>494</v>
      </c>
      <c r="I3" s="51">
        <v>684</v>
      </c>
      <c r="J3" s="51">
        <v>1086.08</v>
      </c>
      <c r="K3" s="56">
        <v>10521</v>
      </c>
    </row>
    <row r="4" spans="1:11" x14ac:dyDescent="0.25">
      <c r="A4" s="52">
        <v>42767</v>
      </c>
      <c r="B4" s="53">
        <v>711</v>
      </c>
      <c r="C4" s="56">
        <v>150</v>
      </c>
      <c r="D4" s="54">
        <v>28</v>
      </c>
      <c r="E4" s="55">
        <v>488</v>
      </c>
      <c r="F4" s="56">
        <v>8.8000000000000007</v>
      </c>
      <c r="G4" s="55">
        <v>7</v>
      </c>
      <c r="H4" s="55">
        <v>487</v>
      </c>
      <c r="I4" s="51">
        <v>704</v>
      </c>
      <c r="J4" s="51">
        <v>1089.78</v>
      </c>
      <c r="K4" s="56">
        <v>10838</v>
      </c>
    </row>
    <row r="5" spans="1:11" x14ac:dyDescent="0.25">
      <c r="A5" s="52">
        <v>42795</v>
      </c>
      <c r="B5" s="53">
        <v>722</v>
      </c>
      <c r="C5" s="54">
        <v>97</v>
      </c>
      <c r="D5" s="54">
        <v>32</v>
      </c>
      <c r="E5" s="55">
        <v>911</v>
      </c>
      <c r="F5" s="56">
        <v>14.8</v>
      </c>
      <c r="G5" s="55">
        <v>16</v>
      </c>
      <c r="H5" s="55">
        <v>910</v>
      </c>
      <c r="I5" s="51">
        <v>696</v>
      </c>
      <c r="J5" s="51">
        <v>1088.26</v>
      </c>
      <c r="K5" s="56">
        <v>10707</v>
      </c>
    </row>
    <row r="6" spans="1:11" x14ac:dyDescent="0.25">
      <c r="A6" s="52">
        <v>42826</v>
      </c>
      <c r="B6" s="53">
        <v>623</v>
      </c>
      <c r="C6" s="54">
        <v>92</v>
      </c>
      <c r="D6" s="54">
        <v>39</v>
      </c>
      <c r="E6" s="55">
        <v>961</v>
      </c>
      <c r="F6" s="56">
        <v>16.100000000000001</v>
      </c>
      <c r="G6" s="55">
        <v>20</v>
      </c>
      <c r="H6" s="55">
        <v>960</v>
      </c>
      <c r="I6" s="51">
        <v>677</v>
      </c>
      <c r="J6" s="51">
        <v>1084.8900000000001</v>
      </c>
      <c r="K6" s="56">
        <v>10420</v>
      </c>
    </row>
    <row r="7" spans="1:11" x14ac:dyDescent="0.25">
      <c r="A7" s="52">
        <v>42856</v>
      </c>
      <c r="B7" s="53">
        <v>652</v>
      </c>
      <c r="C7" s="54">
        <v>39</v>
      </c>
      <c r="D7" s="54">
        <v>44</v>
      </c>
      <c r="E7" s="55">
        <v>917</v>
      </c>
      <c r="F7" s="56">
        <v>14.9</v>
      </c>
      <c r="G7" s="55">
        <v>29</v>
      </c>
      <c r="H7" s="55">
        <v>915</v>
      </c>
      <c r="I7" s="51">
        <v>659</v>
      </c>
      <c r="J7" s="51">
        <v>1081.56</v>
      </c>
      <c r="K7" s="56">
        <v>10141</v>
      </c>
    </row>
    <row r="8" spans="1:11" x14ac:dyDescent="0.25">
      <c r="A8" s="52">
        <v>42887</v>
      </c>
      <c r="B8" s="53">
        <v>749</v>
      </c>
      <c r="C8" s="54">
        <v>17</v>
      </c>
      <c r="D8" s="54">
        <v>53</v>
      </c>
      <c r="E8" s="55">
        <v>864</v>
      </c>
      <c r="F8" s="56">
        <v>14.5</v>
      </c>
      <c r="G8" s="55">
        <v>29</v>
      </c>
      <c r="H8" s="55">
        <v>864</v>
      </c>
      <c r="I8" s="51">
        <v>648</v>
      </c>
      <c r="J8" s="51">
        <v>1079.52</v>
      </c>
      <c r="K8" s="56">
        <v>9971</v>
      </c>
    </row>
    <row r="9" spans="1:11" x14ac:dyDescent="0.25">
      <c r="A9" s="52">
        <v>42917</v>
      </c>
      <c r="B9" s="53">
        <v>850</v>
      </c>
      <c r="C9" s="54">
        <v>89</v>
      </c>
      <c r="D9" s="54">
        <v>66</v>
      </c>
      <c r="E9" s="55">
        <v>885</v>
      </c>
      <c r="F9" s="56">
        <v>14.4</v>
      </c>
      <c r="G9" s="55">
        <v>31</v>
      </c>
      <c r="H9" s="55">
        <v>885</v>
      </c>
      <c r="I9" s="51">
        <v>646</v>
      </c>
      <c r="J9" s="51">
        <v>1079.03</v>
      </c>
      <c r="K9" s="56">
        <v>9931</v>
      </c>
    </row>
    <row r="10" spans="1:11" x14ac:dyDescent="0.25">
      <c r="A10" s="52">
        <v>42948</v>
      </c>
      <c r="B10" s="53">
        <v>900</v>
      </c>
      <c r="C10" s="54">
        <v>94</v>
      </c>
      <c r="D10" s="54">
        <v>70</v>
      </c>
      <c r="E10" s="55">
        <v>683</v>
      </c>
      <c r="F10" s="56">
        <v>11.1</v>
      </c>
      <c r="G10" s="55">
        <v>28</v>
      </c>
      <c r="H10" s="55">
        <v>683</v>
      </c>
      <c r="I10" s="51">
        <v>658</v>
      </c>
      <c r="J10" s="51">
        <v>1081.44</v>
      </c>
      <c r="K10" s="56">
        <v>10131</v>
      </c>
    </row>
    <row r="11" spans="1:11" ht="15.75" thickBot="1" x14ac:dyDescent="0.3">
      <c r="A11" s="58">
        <v>42979</v>
      </c>
      <c r="B11" s="59">
        <v>663</v>
      </c>
      <c r="C11" s="60">
        <v>70</v>
      </c>
      <c r="D11" s="60">
        <v>58</v>
      </c>
      <c r="E11" s="61">
        <v>600</v>
      </c>
      <c r="F11" s="62">
        <v>10.1</v>
      </c>
      <c r="G11" s="61">
        <v>21</v>
      </c>
      <c r="H11" s="61">
        <v>596</v>
      </c>
      <c r="I11" s="57">
        <v>662</v>
      </c>
      <c r="J11" s="57">
        <v>1082.05</v>
      </c>
      <c r="K11" s="62">
        <v>10182</v>
      </c>
    </row>
    <row r="12" spans="1:11" x14ac:dyDescent="0.25">
      <c r="A12" s="64" t="s">
        <v>54</v>
      </c>
      <c r="B12" s="65">
        <v>9000</v>
      </c>
      <c r="C12" s="66">
        <v>994</v>
      </c>
      <c r="D12" s="66">
        <v>541</v>
      </c>
      <c r="E12" s="67">
        <v>8620</v>
      </c>
      <c r="F12" s="63"/>
      <c r="G12" s="67">
        <v>235</v>
      </c>
      <c r="H12" s="67">
        <v>8596</v>
      </c>
      <c r="I12" s="63"/>
      <c r="J12" s="63"/>
      <c r="K12" s="63"/>
    </row>
    <row r="13" spans="1:11" x14ac:dyDescent="0.25">
      <c r="A13" s="52">
        <v>43009</v>
      </c>
      <c r="B13" s="53">
        <v>640</v>
      </c>
      <c r="C13" s="54">
        <v>44</v>
      </c>
      <c r="D13" s="54">
        <v>43</v>
      </c>
      <c r="E13" s="55">
        <v>596</v>
      </c>
      <c r="F13" s="56">
        <v>9.6999999999999993</v>
      </c>
      <c r="G13" s="55">
        <v>23</v>
      </c>
      <c r="H13" s="55">
        <v>595</v>
      </c>
      <c r="I13" s="51">
        <v>663</v>
      </c>
      <c r="J13" s="51">
        <v>1082.3</v>
      </c>
      <c r="K13" s="56">
        <v>10202</v>
      </c>
    </row>
    <row r="14" spans="1:11" x14ac:dyDescent="0.25">
      <c r="A14" s="52">
        <v>43040</v>
      </c>
      <c r="B14" s="53">
        <v>630</v>
      </c>
      <c r="C14" s="54">
        <v>40</v>
      </c>
      <c r="D14" s="54">
        <v>42</v>
      </c>
      <c r="E14" s="55">
        <v>731</v>
      </c>
      <c r="F14" s="56">
        <v>12.3</v>
      </c>
      <c r="G14" s="55">
        <v>16</v>
      </c>
      <c r="H14" s="55">
        <v>730</v>
      </c>
      <c r="I14" s="51">
        <v>656</v>
      </c>
      <c r="J14" s="51">
        <v>1080.95</v>
      </c>
      <c r="K14" s="56">
        <v>10090</v>
      </c>
    </row>
    <row r="15" spans="1:11" x14ac:dyDescent="0.25">
      <c r="A15" s="70">
        <v>43070</v>
      </c>
      <c r="B15" s="71">
        <v>740</v>
      </c>
      <c r="C15" s="72">
        <v>51</v>
      </c>
      <c r="D15" s="72">
        <v>37</v>
      </c>
      <c r="E15" s="73">
        <v>580</v>
      </c>
      <c r="F15" s="74">
        <v>9.4</v>
      </c>
      <c r="G15" s="73">
        <v>14</v>
      </c>
      <c r="H15" s="73">
        <v>580</v>
      </c>
      <c r="I15" s="75">
        <v>666</v>
      </c>
      <c r="J15" s="75">
        <v>1082.75</v>
      </c>
      <c r="K15" s="74">
        <v>10240</v>
      </c>
    </row>
    <row r="16" spans="1:11" x14ac:dyDescent="0.25">
      <c r="A16" s="70">
        <v>43101</v>
      </c>
      <c r="B16" s="71">
        <v>860</v>
      </c>
      <c r="C16" s="72">
        <v>64</v>
      </c>
      <c r="D16" s="72">
        <v>30</v>
      </c>
      <c r="E16" s="73">
        <v>485</v>
      </c>
      <c r="F16" s="74">
        <v>7.9</v>
      </c>
      <c r="G16" s="73">
        <v>12</v>
      </c>
      <c r="H16" s="73">
        <v>485</v>
      </c>
      <c r="I16" s="75">
        <v>690</v>
      </c>
      <c r="J16" s="75">
        <v>1087.1500000000001</v>
      </c>
      <c r="K16" s="74">
        <v>10612</v>
      </c>
    </row>
    <row r="17" spans="1:11" x14ac:dyDescent="0.25">
      <c r="A17" s="70">
        <v>43132</v>
      </c>
      <c r="B17" s="71">
        <v>730</v>
      </c>
      <c r="C17" s="72">
        <v>72</v>
      </c>
      <c r="D17" s="72">
        <v>28</v>
      </c>
      <c r="E17" s="73">
        <v>657</v>
      </c>
      <c r="F17" s="74">
        <v>11.8</v>
      </c>
      <c r="G17" s="73">
        <v>14</v>
      </c>
      <c r="H17" s="73">
        <v>657</v>
      </c>
      <c r="I17" s="75">
        <v>696</v>
      </c>
      <c r="J17" s="75">
        <v>1088.28</v>
      </c>
      <c r="K17" s="74">
        <v>10709</v>
      </c>
    </row>
    <row r="18" spans="1:11" x14ac:dyDescent="0.25">
      <c r="A18" s="70">
        <v>43160</v>
      </c>
      <c r="B18" s="71">
        <v>800</v>
      </c>
      <c r="C18" s="72">
        <v>46</v>
      </c>
      <c r="D18" s="72">
        <v>31</v>
      </c>
      <c r="E18" s="73">
        <v>1048</v>
      </c>
      <c r="F18" s="74">
        <v>17</v>
      </c>
      <c r="G18" s="73">
        <v>21</v>
      </c>
      <c r="H18" s="73">
        <v>1048</v>
      </c>
      <c r="I18" s="75">
        <v>681</v>
      </c>
      <c r="J18" s="75">
        <v>1085.47</v>
      </c>
      <c r="K18" s="74">
        <v>10469</v>
      </c>
    </row>
    <row r="19" spans="1:11" x14ac:dyDescent="0.25">
      <c r="A19" s="70">
        <v>43191</v>
      </c>
      <c r="B19" s="71">
        <v>705</v>
      </c>
      <c r="C19" s="72">
        <v>39</v>
      </c>
      <c r="D19" s="72">
        <v>39</v>
      </c>
      <c r="E19" s="73">
        <v>1051</v>
      </c>
      <c r="F19" s="74">
        <v>17.7</v>
      </c>
      <c r="G19" s="73">
        <v>23</v>
      </c>
      <c r="H19" s="73">
        <v>1051</v>
      </c>
      <c r="I19" s="75">
        <v>658</v>
      </c>
      <c r="J19" s="75">
        <v>1081.3499999999999</v>
      </c>
      <c r="K19" s="74">
        <v>10123</v>
      </c>
    </row>
    <row r="20" spans="1:11" x14ac:dyDescent="0.25">
      <c r="A20" s="70">
        <v>43221</v>
      </c>
      <c r="B20" s="71">
        <v>705</v>
      </c>
      <c r="C20" s="72">
        <v>26</v>
      </c>
      <c r="D20" s="72">
        <v>44</v>
      </c>
      <c r="E20" s="73">
        <v>962</v>
      </c>
      <c r="F20" s="74">
        <v>15.6</v>
      </c>
      <c r="G20" s="73">
        <v>27</v>
      </c>
      <c r="H20" s="73">
        <v>962</v>
      </c>
      <c r="I20" s="75">
        <v>640</v>
      </c>
      <c r="J20" s="75">
        <v>1077.93</v>
      </c>
      <c r="K20" s="74">
        <v>9840</v>
      </c>
    </row>
    <row r="21" spans="1:11" x14ac:dyDescent="0.25">
      <c r="A21" s="70">
        <v>43252</v>
      </c>
      <c r="B21" s="71">
        <v>760</v>
      </c>
      <c r="C21" s="72">
        <v>10</v>
      </c>
      <c r="D21" s="72">
        <v>52</v>
      </c>
      <c r="E21" s="73">
        <v>872</v>
      </c>
      <c r="F21" s="74">
        <v>14.7</v>
      </c>
      <c r="G21" s="73">
        <v>33</v>
      </c>
      <c r="H21" s="73">
        <v>872</v>
      </c>
      <c r="I21" s="75">
        <v>628</v>
      </c>
      <c r="J21" s="75">
        <v>1075.78</v>
      </c>
      <c r="K21" s="74">
        <v>9664</v>
      </c>
    </row>
    <row r="22" spans="1:11" x14ac:dyDescent="0.25">
      <c r="A22" s="70">
        <v>43282</v>
      </c>
      <c r="B22" s="71">
        <v>860</v>
      </c>
      <c r="C22" s="72">
        <v>77</v>
      </c>
      <c r="D22" s="72">
        <v>65</v>
      </c>
      <c r="E22" s="73">
        <v>833</v>
      </c>
      <c r="F22" s="74">
        <v>13.6</v>
      </c>
      <c r="G22" s="73">
        <v>36</v>
      </c>
      <c r="H22" s="73">
        <v>833</v>
      </c>
      <c r="I22" s="75">
        <v>628</v>
      </c>
      <c r="J22" s="75">
        <v>1075.81</v>
      </c>
      <c r="K22" s="74">
        <v>9666</v>
      </c>
    </row>
    <row r="23" spans="1:11" x14ac:dyDescent="0.25">
      <c r="A23" s="70">
        <v>43313</v>
      </c>
      <c r="B23" s="71">
        <v>900</v>
      </c>
      <c r="C23" s="74">
        <v>127</v>
      </c>
      <c r="D23" s="72">
        <v>70</v>
      </c>
      <c r="E23" s="73">
        <v>742</v>
      </c>
      <c r="F23" s="74">
        <v>12.1</v>
      </c>
      <c r="G23" s="73">
        <v>34</v>
      </c>
      <c r="H23" s="73">
        <v>742</v>
      </c>
      <c r="I23" s="75">
        <v>639</v>
      </c>
      <c r="J23" s="75">
        <v>1077.8900000000001</v>
      </c>
      <c r="K23" s="74">
        <v>9837</v>
      </c>
    </row>
    <row r="24" spans="1:11" ht="15.75" thickBot="1" x14ac:dyDescent="0.3">
      <c r="A24" s="76">
        <v>43344</v>
      </c>
      <c r="B24" s="77">
        <v>670</v>
      </c>
      <c r="C24" s="78">
        <v>110</v>
      </c>
      <c r="D24" s="79">
        <v>57</v>
      </c>
      <c r="E24" s="80">
        <v>741</v>
      </c>
      <c r="F24" s="78">
        <v>12.4</v>
      </c>
      <c r="G24" s="80">
        <v>27</v>
      </c>
      <c r="H24" s="80">
        <v>741</v>
      </c>
      <c r="I24" s="81">
        <v>637</v>
      </c>
      <c r="J24" s="81">
        <v>1077.3800000000001</v>
      </c>
      <c r="K24" s="78">
        <v>9795</v>
      </c>
    </row>
    <row r="25" spans="1:11" x14ac:dyDescent="0.25">
      <c r="A25" s="82" t="s">
        <v>55</v>
      </c>
      <c r="B25" s="83">
        <v>9000</v>
      </c>
      <c r="C25" s="84">
        <v>706</v>
      </c>
      <c r="D25" s="84">
        <v>539</v>
      </c>
      <c r="E25" s="85">
        <v>9297</v>
      </c>
      <c r="F25" s="69"/>
      <c r="G25" s="85">
        <v>282</v>
      </c>
      <c r="H25" s="85">
        <v>9295</v>
      </c>
      <c r="I25" s="69"/>
      <c r="J25" s="69"/>
      <c r="K25" s="69"/>
    </row>
    <row r="26" spans="1:11" x14ac:dyDescent="0.25">
      <c r="A26" s="70">
        <v>43374</v>
      </c>
      <c r="B26" s="71">
        <v>640</v>
      </c>
      <c r="C26" s="72">
        <v>71</v>
      </c>
      <c r="D26" s="72">
        <v>42</v>
      </c>
      <c r="E26" s="73">
        <v>535</v>
      </c>
      <c r="F26" s="74">
        <v>8.6999999999999993</v>
      </c>
      <c r="G26" s="73">
        <v>28</v>
      </c>
      <c r="H26" s="73">
        <v>535</v>
      </c>
      <c r="I26" s="75">
        <v>643</v>
      </c>
      <c r="J26" s="75">
        <v>1078.5899999999999</v>
      </c>
      <c r="K26" s="74">
        <v>9894</v>
      </c>
    </row>
    <row r="27" spans="1:11" x14ac:dyDescent="0.25">
      <c r="A27" s="70">
        <v>43405</v>
      </c>
      <c r="B27" s="71">
        <v>640</v>
      </c>
      <c r="C27" s="72">
        <v>65</v>
      </c>
      <c r="D27" s="72">
        <v>42</v>
      </c>
      <c r="E27" s="73">
        <v>698</v>
      </c>
      <c r="F27" s="74">
        <v>11.7</v>
      </c>
      <c r="G27" s="73">
        <v>21</v>
      </c>
      <c r="H27" s="73">
        <v>698</v>
      </c>
      <c r="I27" s="75">
        <v>640</v>
      </c>
      <c r="J27" s="75">
        <v>1077.95</v>
      </c>
      <c r="K27" s="74">
        <v>9842</v>
      </c>
    </row>
    <row r="28" spans="1:11" x14ac:dyDescent="0.25">
      <c r="A28" s="70">
        <v>43435</v>
      </c>
      <c r="B28" s="71">
        <v>720</v>
      </c>
      <c r="C28" s="72">
        <v>51</v>
      </c>
      <c r="D28" s="72">
        <v>36</v>
      </c>
      <c r="E28" s="73">
        <v>625</v>
      </c>
      <c r="F28" s="74">
        <v>10.199999999999999</v>
      </c>
      <c r="G28" s="73">
        <v>14</v>
      </c>
      <c r="H28" s="73">
        <v>625</v>
      </c>
      <c r="I28" s="75">
        <v>646</v>
      </c>
      <c r="J28" s="75">
        <v>1079.04</v>
      </c>
      <c r="K28" s="74">
        <v>9931</v>
      </c>
    </row>
    <row r="29" spans="1:11" x14ac:dyDescent="0.25">
      <c r="A29" s="70">
        <v>43466</v>
      </c>
      <c r="B29" s="71">
        <v>860</v>
      </c>
      <c r="C29" s="72">
        <v>64</v>
      </c>
      <c r="D29" s="72">
        <v>30</v>
      </c>
      <c r="E29" s="73">
        <v>627</v>
      </c>
      <c r="F29" s="74">
        <v>10.199999999999999</v>
      </c>
      <c r="G29" s="73">
        <v>12</v>
      </c>
      <c r="H29" s="73">
        <v>627</v>
      </c>
      <c r="I29" s="75">
        <v>661</v>
      </c>
      <c r="J29" s="75">
        <v>1081.9100000000001</v>
      </c>
      <c r="K29" s="74">
        <v>10170</v>
      </c>
    </row>
    <row r="30" spans="1:11" x14ac:dyDescent="0.25">
      <c r="A30" s="70">
        <v>43497</v>
      </c>
      <c r="B30" s="71">
        <v>750</v>
      </c>
      <c r="C30" s="72">
        <v>72</v>
      </c>
      <c r="D30" s="72">
        <v>28</v>
      </c>
      <c r="E30" s="73">
        <v>697</v>
      </c>
      <c r="F30" s="74">
        <v>12.6</v>
      </c>
      <c r="G30" s="73">
        <v>14</v>
      </c>
      <c r="H30" s="73">
        <v>697</v>
      </c>
      <c r="I30" s="75">
        <v>666</v>
      </c>
      <c r="J30" s="75">
        <v>1082.8399999999999</v>
      </c>
      <c r="K30" s="74">
        <v>10247</v>
      </c>
    </row>
    <row r="31" spans="1:11" x14ac:dyDescent="0.25">
      <c r="A31" s="70">
        <v>43525</v>
      </c>
      <c r="B31" s="71">
        <v>800</v>
      </c>
      <c r="C31" s="72">
        <v>46</v>
      </c>
      <c r="D31" s="72">
        <v>31</v>
      </c>
      <c r="E31" s="73">
        <v>1058</v>
      </c>
      <c r="F31" s="74">
        <v>17.2</v>
      </c>
      <c r="G31" s="73">
        <v>21</v>
      </c>
      <c r="H31" s="73">
        <v>1058</v>
      </c>
      <c r="I31" s="75">
        <v>650</v>
      </c>
      <c r="J31" s="75">
        <v>1079.8599999999999</v>
      </c>
      <c r="K31" s="74">
        <v>9999</v>
      </c>
    </row>
    <row r="32" spans="1:11" x14ac:dyDescent="0.25">
      <c r="A32" s="70">
        <v>43556</v>
      </c>
      <c r="B32" s="71">
        <v>710</v>
      </c>
      <c r="C32" s="72">
        <v>39</v>
      </c>
      <c r="D32" s="72">
        <v>38</v>
      </c>
      <c r="E32" s="73">
        <v>1060</v>
      </c>
      <c r="F32" s="74">
        <v>17.8</v>
      </c>
      <c r="G32" s="73">
        <v>23</v>
      </c>
      <c r="H32" s="73">
        <v>1060</v>
      </c>
      <c r="I32" s="75">
        <v>627</v>
      </c>
      <c r="J32" s="75">
        <v>1075.5999999999999</v>
      </c>
      <c r="K32" s="74">
        <v>9650</v>
      </c>
    </row>
    <row r="33" spans="1:11" x14ac:dyDescent="0.25">
      <c r="A33" s="70">
        <v>43586</v>
      </c>
      <c r="B33" s="71">
        <v>710</v>
      </c>
      <c r="C33" s="72">
        <v>26</v>
      </c>
      <c r="D33" s="72">
        <v>43</v>
      </c>
      <c r="E33" s="73">
        <v>964</v>
      </c>
      <c r="F33" s="74">
        <v>15.7</v>
      </c>
      <c r="G33" s="73">
        <v>27</v>
      </c>
      <c r="H33" s="73">
        <v>964</v>
      </c>
      <c r="I33" s="75">
        <v>609</v>
      </c>
      <c r="J33" s="75">
        <v>1072.1500000000001</v>
      </c>
      <c r="K33" s="74">
        <v>9371</v>
      </c>
    </row>
    <row r="34" spans="1:11" x14ac:dyDescent="0.25">
      <c r="A34" s="70">
        <v>43617</v>
      </c>
      <c r="B34" s="71">
        <v>750</v>
      </c>
      <c r="C34" s="72">
        <v>10</v>
      </c>
      <c r="D34" s="72">
        <v>51</v>
      </c>
      <c r="E34" s="73">
        <v>875</v>
      </c>
      <c r="F34" s="74">
        <v>14.7</v>
      </c>
      <c r="G34" s="73">
        <v>33</v>
      </c>
      <c r="H34" s="73">
        <v>875</v>
      </c>
      <c r="I34" s="75">
        <v>597</v>
      </c>
      <c r="J34" s="75">
        <v>1069.8</v>
      </c>
      <c r="K34" s="74">
        <v>9184</v>
      </c>
    </row>
    <row r="35" spans="1:11" x14ac:dyDescent="0.25">
      <c r="A35" s="70">
        <v>43647</v>
      </c>
      <c r="B35" s="71">
        <v>850</v>
      </c>
      <c r="C35" s="72">
        <v>77</v>
      </c>
      <c r="D35" s="72">
        <v>63</v>
      </c>
      <c r="E35" s="73">
        <v>833</v>
      </c>
      <c r="F35" s="74">
        <v>13.5</v>
      </c>
      <c r="G35" s="73">
        <v>36</v>
      </c>
      <c r="H35" s="73">
        <v>833</v>
      </c>
      <c r="I35" s="75">
        <v>597</v>
      </c>
      <c r="J35" s="75">
        <v>1069.74</v>
      </c>
      <c r="K35" s="74">
        <v>9179</v>
      </c>
    </row>
    <row r="36" spans="1:11" x14ac:dyDescent="0.25">
      <c r="A36" s="70">
        <v>43678</v>
      </c>
      <c r="B36" s="71">
        <v>900</v>
      </c>
      <c r="C36" s="74">
        <v>127</v>
      </c>
      <c r="D36" s="72">
        <v>68</v>
      </c>
      <c r="E36" s="73">
        <v>729</v>
      </c>
      <c r="F36" s="74">
        <v>11.9</v>
      </c>
      <c r="G36" s="73">
        <v>34</v>
      </c>
      <c r="H36" s="73">
        <v>729</v>
      </c>
      <c r="I36" s="75">
        <v>609</v>
      </c>
      <c r="J36" s="75">
        <v>1072.05</v>
      </c>
      <c r="K36" s="74">
        <v>9363</v>
      </c>
    </row>
    <row r="37" spans="1:11" ht="15.75" thickBot="1" x14ac:dyDescent="0.3">
      <c r="A37" s="76">
        <v>43709</v>
      </c>
      <c r="B37" s="77">
        <v>670</v>
      </c>
      <c r="C37" s="78">
        <v>110</v>
      </c>
      <c r="D37" s="79">
        <v>56</v>
      </c>
      <c r="E37" s="80">
        <v>744</v>
      </c>
      <c r="F37" s="78">
        <v>12.5</v>
      </c>
      <c r="G37" s="80">
        <v>27</v>
      </c>
      <c r="H37" s="80">
        <v>744</v>
      </c>
      <c r="I37" s="81">
        <v>606</v>
      </c>
      <c r="J37" s="81">
        <v>1071.51</v>
      </c>
      <c r="K37" s="78">
        <v>9320</v>
      </c>
    </row>
    <row r="38" spans="1:11" x14ac:dyDescent="0.25">
      <c r="A38" s="82" t="s">
        <v>56</v>
      </c>
      <c r="B38" s="83">
        <v>9000</v>
      </c>
      <c r="C38" s="84">
        <v>757</v>
      </c>
      <c r="D38" s="84">
        <v>527</v>
      </c>
      <c r="E38" s="85">
        <v>9445</v>
      </c>
      <c r="F38" s="69"/>
      <c r="G38" s="85">
        <v>291</v>
      </c>
      <c r="H38" s="85">
        <v>9445</v>
      </c>
      <c r="I38" s="69"/>
      <c r="J38" s="69"/>
      <c r="K38" s="69"/>
    </row>
    <row r="39" spans="1:11" x14ac:dyDescent="0.25">
      <c r="A39" s="70">
        <v>43739</v>
      </c>
      <c r="B39" s="71">
        <v>640</v>
      </c>
      <c r="C39" s="72">
        <v>71</v>
      </c>
      <c r="D39" s="72">
        <v>41</v>
      </c>
      <c r="E39" s="73">
        <v>506</v>
      </c>
      <c r="F39" s="74">
        <v>8.1999999999999993</v>
      </c>
      <c r="G39" s="73">
        <v>28</v>
      </c>
      <c r="H39" s="73">
        <v>506</v>
      </c>
      <c r="I39" s="75">
        <v>614</v>
      </c>
      <c r="J39" s="75">
        <v>1073.0999999999999</v>
      </c>
      <c r="K39" s="74">
        <v>9448</v>
      </c>
    </row>
    <row r="40" spans="1:11" ht="15.75" thickBot="1" x14ac:dyDescent="0.3">
      <c r="A40" s="87">
        <v>43770</v>
      </c>
      <c r="B40" s="88">
        <v>640</v>
      </c>
      <c r="C40" s="89">
        <v>65</v>
      </c>
      <c r="D40" s="89">
        <v>41</v>
      </c>
      <c r="E40" s="90">
        <v>671</v>
      </c>
      <c r="F40" s="91">
        <v>11.3</v>
      </c>
      <c r="G40" s="90">
        <v>21</v>
      </c>
      <c r="H40" s="90">
        <v>671</v>
      </c>
      <c r="I40" s="92">
        <v>612</v>
      </c>
      <c r="J40" s="92">
        <v>1072.77</v>
      </c>
      <c r="K40" s="91">
        <v>9421</v>
      </c>
    </row>
    <row r="41" spans="1:11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5346-616C-4C19-A1E4-A9D2D62F69AF}">
  <dimension ref="A1:O97"/>
  <sheetViews>
    <sheetView workbookViewId="0">
      <pane ySplit="1" topLeftCell="A54" activePane="bottomLeft" state="frozen"/>
      <selection pane="bottomLeft" activeCell="O62" sqref="O62:O97"/>
    </sheetView>
  </sheetViews>
  <sheetFormatPr defaultRowHeight="18.75" x14ac:dyDescent="0.25"/>
  <cols>
    <col min="1" max="1" width="11.7109375" style="148" bestFit="1" customWidth="1"/>
    <col min="2" max="2" width="17.42578125" style="148" bestFit="1" customWidth="1"/>
    <col min="3" max="3" width="15.5703125" style="148" customWidth="1"/>
    <col min="4" max="4" width="10.85546875" style="148" customWidth="1"/>
    <col min="5" max="6" width="9.5703125" style="148" bestFit="1" customWidth="1"/>
    <col min="7" max="8" width="9.85546875" style="148" bestFit="1" customWidth="1"/>
    <col min="9" max="9" width="9.7109375" style="148" customWidth="1"/>
    <col min="10" max="10" width="19" style="148" customWidth="1"/>
    <col min="11" max="11" width="16.7109375" style="148" bestFit="1" customWidth="1"/>
    <col min="12" max="14" width="9.140625" style="148"/>
    <col min="15" max="15" width="9.85546875" style="148" bestFit="1" customWidth="1"/>
    <col min="16" max="16" width="9.140625" style="148"/>
    <col min="17" max="17" width="17.140625" style="148" bestFit="1" customWidth="1"/>
    <col min="18" max="16384" width="9.140625" style="148"/>
  </cols>
  <sheetData>
    <row r="1" spans="1:11" ht="112.5" x14ac:dyDescent="0.25">
      <c r="A1" s="149" t="s">
        <v>38</v>
      </c>
      <c r="B1" s="150" t="s">
        <v>57</v>
      </c>
      <c r="C1" s="150" t="s">
        <v>58</v>
      </c>
      <c r="D1" s="150" t="s">
        <v>59</v>
      </c>
      <c r="E1" s="150" t="s">
        <v>61</v>
      </c>
      <c r="F1" s="150" t="s">
        <v>60</v>
      </c>
      <c r="G1" s="150" t="s">
        <v>62</v>
      </c>
      <c r="H1" s="150" t="s">
        <v>63</v>
      </c>
      <c r="I1" s="150" t="s">
        <v>64</v>
      </c>
      <c r="J1" s="150" t="s">
        <v>66</v>
      </c>
      <c r="K1" s="150" t="s">
        <v>65</v>
      </c>
    </row>
    <row r="2" spans="1:11" x14ac:dyDescent="0.3">
      <c r="A2" s="199">
        <v>41183</v>
      </c>
      <c r="B2" s="198">
        <v>498</v>
      </c>
      <c r="C2" s="198">
        <v>53</v>
      </c>
      <c r="D2" s="198">
        <v>49</v>
      </c>
      <c r="E2" s="198">
        <v>346</v>
      </c>
      <c r="F2" s="200">
        <v>5619.4489251612895</v>
      </c>
      <c r="G2" s="198">
        <v>20</v>
      </c>
      <c r="H2" s="198">
        <v>331</v>
      </c>
      <c r="I2" s="198">
        <v>862</v>
      </c>
      <c r="J2" s="198">
        <v>1116.5</v>
      </c>
      <c r="K2" s="198">
        <v>13263</v>
      </c>
    </row>
    <row r="3" spans="1:11" x14ac:dyDescent="0.3">
      <c r="A3" s="197">
        <v>41214</v>
      </c>
      <c r="B3" s="198">
        <v>730</v>
      </c>
      <c r="C3" s="198">
        <v>59</v>
      </c>
      <c r="D3" s="198">
        <v>49</v>
      </c>
      <c r="E3" s="198">
        <v>650</v>
      </c>
      <c r="F3" s="200">
        <v>10931.744444666667</v>
      </c>
      <c r="G3" s="198">
        <v>14</v>
      </c>
      <c r="H3" s="198">
        <v>649</v>
      </c>
      <c r="I3" s="198">
        <v>867</v>
      </c>
      <c r="J3" s="198">
        <v>1117.24</v>
      </c>
      <c r="K3" s="198">
        <v>13334</v>
      </c>
    </row>
    <row r="4" spans="1:11" x14ac:dyDescent="0.25">
      <c r="A4" s="194">
        <v>41244</v>
      </c>
      <c r="B4" s="195">
        <v>801</v>
      </c>
      <c r="C4" s="195">
        <v>50</v>
      </c>
      <c r="D4" s="195">
        <v>43</v>
      </c>
      <c r="E4" s="195">
        <v>476</v>
      </c>
      <c r="F4" s="200">
        <v>7737.7849474193554</v>
      </c>
      <c r="G4" s="195">
        <v>11</v>
      </c>
      <c r="H4" s="195">
        <v>432</v>
      </c>
      <c r="I4" s="195">
        <v>886</v>
      </c>
      <c r="J4" s="195">
        <v>1120.3599999999999</v>
      </c>
      <c r="K4" s="195">
        <v>13636</v>
      </c>
    </row>
    <row r="5" spans="1:11" x14ac:dyDescent="0.25">
      <c r="A5" s="194">
        <v>41275</v>
      </c>
      <c r="B5" s="195">
        <v>801</v>
      </c>
      <c r="C5" s="195">
        <v>56</v>
      </c>
      <c r="D5" s="195">
        <v>35</v>
      </c>
      <c r="E5" s="195">
        <v>609</v>
      </c>
      <c r="F5" s="200">
        <v>9902.111557096774</v>
      </c>
      <c r="G5" s="195">
        <v>9</v>
      </c>
      <c r="H5" s="195">
        <v>591</v>
      </c>
      <c r="I5" s="195">
        <v>899</v>
      </c>
      <c r="J5" s="195">
        <v>1122.32</v>
      </c>
      <c r="K5" s="195">
        <v>13828</v>
      </c>
    </row>
    <row r="6" spans="1:11" x14ac:dyDescent="0.25">
      <c r="A6" s="194">
        <v>41306</v>
      </c>
      <c r="B6" s="195">
        <v>600</v>
      </c>
      <c r="C6" s="195">
        <v>68</v>
      </c>
      <c r="D6" s="195">
        <v>32</v>
      </c>
      <c r="E6" s="195">
        <v>646</v>
      </c>
      <c r="F6" s="200">
        <v>11638.141365714286</v>
      </c>
      <c r="G6" s="195">
        <v>8</v>
      </c>
      <c r="H6" s="195">
        <v>644</v>
      </c>
      <c r="I6" s="195">
        <v>898</v>
      </c>
      <c r="J6" s="195">
        <v>1122.1400000000001</v>
      </c>
      <c r="K6" s="195">
        <v>13810</v>
      </c>
    </row>
    <row r="7" spans="1:11" x14ac:dyDescent="0.25">
      <c r="A7" s="194">
        <v>41334</v>
      </c>
      <c r="B7" s="195">
        <v>601</v>
      </c>
      <c r="C7" s="195">
        <v>69</v>
      </c>
      <c r="D7" s="195">
        <v>36</v>
      </c>
      <c r="E7" s="195">
        <v>987</v>
      </c>
      <c r="F7" s="200">
        <v>16053.217741935483</v>
      </c>
      <c r="G7" s="195">
        <v>15</v>
      </c>
      <c r="H7" s="195">
        <v>986</v>
      </c>
      <c r="I7" s="195">
        <v>875</v>
      </c>
      <c r="J7" s="195">
        <v>1118.5899999999999</v>
      </c>
      <c r="K7" s="195">
        <v>13465</v>
      </c>
    </row>
    <row r="8" spans="1:11" x14ac:dyDescent="0.25">
      <c r="A8" s="194">
        <v>41365</v>
      </c>
      <c r="B8" s="195">
        <v>551</v>
      </c>
      <c r="C8" s="195">
        <v>37</v>
      </c>
      <c r="D8" s="195">
        <v>44</v>
      </c>
      <c r="E8" s="195">
        <v>1103</v>
      </c>
      <c r="F8" s="200">
        <v>18538.197230000002</v>
      </c>
      <c r="G8" s="195">
        <v>20</v>
      </c>
      <c r="H8" s="195">
        <v>1102</v>
      </c>
      <c r="I8" s="195">
        <v>840</v>
      </c>
      <c r="J8" s="195">
        <v>1112.9100000000001</v>
      </c>
      <c r="K8" s="195">
        <v>12921</v>
      </c>
    </row>
    <row r="9" spans="1:11" x14ac:dyDescent="0.25">
      <c r="A9" s="194">
        <v>41395</v>
      </c>
      <c r="B9" s="195">
        <v>602</v>
      </c>
      <c r="C9" s="195">
        <v>28</v>
      </c>
      <c r="D9" s="195">
        <v>50</v>
      </c>
      <c r="E9" s="195">
        <v>1007</v>
      </c>
      <c r="F9" s="200">
        <v>16371.612916129034</v>
      </c>
      <c r="G9" s="195">
        <v>27</v>
      </c>
      <c r="H9" s="195">
        <v>1008</v>
      </c>
      <c r="I9" s="195">
        <v>812</v>
      </c>
      <c r="J9" s="195">
        <v>1108.3599999999999</v>
      </c>
      <c r="K9" s="195">
        <v>12495</v>
      </c>
    </row>
    <row r="10" spans="1:11" x14ac:dyDescent="0.25">
      <c r="A10" s="194">
        <v>41426</v>
      </c>
      <c r="B10" s="195">
        <v>800</v>
      </c>
      <c r="C10" s="195">
        <v>1</v>
      </c>
      <c r="D10" s="195">
        <v>59</v>
      </c>
      <c r="E10" s="195">
        <v>948</v>
      </c>
      <c r="F10" s="200">
        <v>15926.3125</v>
      </c>
      <c r="G10" s="195">
        <v>28</v>
      </c>
      <c r="H10" s="195">
        <v>947</v>
      </c>
      <c r="I10" s="195">
        <v>798</v>
      </c>
      <c r="J10" s="195">
        <v>1105.98</v>
      </c>
      <c r="K10" s="195">
        <v>12276</v>
      </c>
    </row>
    <row r="11" spans="1:11" x14ac:dyDescent="0.25">
      <c r="A11" s="194">
        <v>41456</v>
      </c>
      <c r="B11" s="195">
        <v>848</v>
      </c>
      <c r="C11" s="195">
        <v>113</v>
      </c>
      <c r="D11" s="195">
        <v>73</v>
      </c>
      <c r="E11" s="195">
        <v>865</v>
      </c>
      <c r="F11" s="200">
        <v>14065.748654516128</v>
      </c>
      <c r="G11" s="195">
        <v>28</v>
      </c>
      <c r="H11" s="195">
        <v>858</v>
      </c>
      <c r="I11" s="195">
        <v>798</v>
      </c>
      <c r="J11" s="195">
        <v>1105.92</v>
      </c>
      <c r="K11" s="195">
        <v>12270</v>
      </c>
    </row>
    <row r="12" spans="1:11" x14ac:dyDescent="0.25">
      <c r="A12" s="194">
        <v>41487</v>
      </c>
      <c r="B12" s="195">
        <v>801</v>
      </c>
      <c r="C12" s="195">
        <v>132</v>
      </c>
      <c r="D12" s="195">
        <v>78</v>
      </c>
      <c r="E12" s="195">
        <v>808</v>
      </c>
      <c r="F12" s="200">
        <v>13138.818550645161</v>
      </c>
      <c r="G12" s="195">
        <v>27</v>
      </c>
      <c r="H12" s="195">
        <v>790</v>
      </c>
      <c r="I12" s="195">
        <v>799</v>
      </c>
      <c r="J12" s="195">
        <v>1106.1300000000001</v>
      </c>
      <c r="K12" s="195">
        <v>12289</v>
      </c>
    </row>
    <row r="13" spans="1:11" x14ac:dyDescent="0.25">
      <c r="A13" s="194">
        <v>41518</v>
      </c>
      <c r="B13" s="195">
        <v>600</v>
      </c>
      <c r="C13" s="195">
        <v>155</v>
      </c>
      <c r="D13" s="195">
        <v>64</v>
      </c>
      <c r="E13" s="195">
        <v>599</v>
      </c>
      <c r="F13" s="200">
        <v>10061.338890999999</v>
      </c>
      <c r="G13" s="195">
        <v>16</v>
      </c>
      <c r="H13" s="195">
        <v>586</v>
      </c>
      <c r="I13" s="195">
        <v>804</v>
      </c>
      <c r="J13" s="195">
        <v>1106.92</v>
      </c>
      <c r="K13" s="195">
        <v>12362</v>
      </c>
    </row>
    <row r="14" spans="1:11" x14ac:dyDescent="0.25">
      <c r="A14" s="194">
        <v>41548</v>
      </c>
      <c r="B14" s="195">
        <v>481</v>
      </c>
      <c r="C14" s="195">
        <v>38</v>
      </c>
      <c r="D14" s="195">
        <v>47</v>
      </c>
      <c r="E14" s="195">
        <v>733</v>
      </c>
      <c r="F14" s="200">
        <v>11917.961017096774</v>
      </c>
      <c r="G14" s="195">
        <v>20</v>
      </c>
      <c r="H14" s="195">
        <v>716</v>
      </c>
      <c r="I14" s="195">
        <v>786</v>
      </c>
      <c r="J14" s="195">
        <v>1104.04</v>
      </c>
      <c r="K14" s="195">
        <v>12099</v>
      </c>
    </row>
    <row r="15" spans="1:11" x14ac:dyDescent="0.25">
      <c r="A15" s="194">
        <v>41579</v>
      </c>
      <c r="B15" s="195">
        <v>680</v>
      </c>
      <c r="C15" s="195">
        <v>115</v>
      </c>
      <c r="D15" s="195">
        <v>47</v>
      </c>
      <c r="E15" s="195">
        <v>513</v>
      </c>
      <c r="F15" s="200">
        <v>8627.265281</v>
      </c>
      <c r="G15" s="195">
        <v>10</v>
      </c>
      <c r="H15" s="195">
        <v>510</v>
      </c>
      <c r="I15" s="195">
        <v>800</v>
      </c>
      <c r="J15" s="195">
        <v>1106.3599999999999</v>
      </c>
      <c r="K15" s="195">
        <v>12310</v>
      </c>
    </row>
    <row r="16" spans="1:11" x14ac:dyDescent="0.25">
      <c r="A16" s="196">
        <v>41609</v>
      </c>
      <c r="B16" s="150">
        <v>601</v>
      </c>
      <c r="C16" s="195">
        <v>43</v>
      </c>
      <c r="D16" s="195">
        <v>40</v>
      </c>
      <c r="E16" s="195">
        <v>558</v>
      </c>
      <c r="F16" s="200">
        <v>9074.513440967743</v>
      </c>
      <c r="G16" s="195">
        <v>9</v>
      </c>
      <c r="H16" s="195">
        <v>556</v>
      </c>
      <c r="I16" s="195">
        <v>802</v>
      </c>
      <c r="J16" s="195">
        <v>1106.73</v>
      </c>
      <c r="K16" s="195">
        <v>12344</v>
      </c>
    </row>
    <row r="17" spans="1:11" x14ac:dyDescent="0.25">
      <c r="A17" s="196">
        <v>41640</v>
      </c>
      <c r="B17" s="195">
        <v>800</v>
      </c>
      <c r="C17" s="195">
        <v>45</v>
      </c>
      <c r="D17" s="195">
        <v>33</v>
      </c>
      <c r="E17" s="195">
        <v>605</v>
      </c>
      <c r="F17" s="200">
        <v>9847.0322545161289</v>
      </c>
      <c r="G17" s="195">
        <v>8</v>
      </c>
      <c r="H17" s="195">
        <v>604</v>
      </c>
      <c r="I17" s="195">
        <v>815</v>
      </c>
      <c r="J17" s="195">
        <v>1108.75</v>
      </c>
      <c r="K17" s="195">
        <v>12531</v>
      </c>
    </row>
    <row r="18" spans="1:11" x14ac:dyDescent="0.25">
      <c r="A18" s="196">
        <v>41671</v>
      </c>
      <c r="B18" s="195">
        <v>599</v>
      </c>
      <c r="C18" s="195">
        <v>76</v>
      </c>
      <c r="D18" s="195">
        <v>31</v>
      </c>
      <c r="E18" s="195">
        <v>717</v>
      </c>
      <c r="F18" s="200">
        <v>12911.834820357142</v>
      </c>
      <c r="G18" s="195">
        <v>8</v>
      </c>
      <c r="H18" s="195">
        <v>716</v>
      </c>
      <c r="I18" s="195">
        <v>810</v>
      </c>
      <c r="J18" s="195">
        <v>1107.94</v>
      </c>
      <c r="K18" s="195">
        <v>12456</v>
      </c>
    </row>
    <row r="19" spans="1:11" x14ac:dyDescent="0.25">
      <c r="A19" s="196">
        <v>41699</v>
      </c>
      <c r="B19" s="195">
        <v>504</v>
      </c>
      <c r="C19" s="195">
        <v>29</v>
      </c>
      <c r="D19" s="195">
        <v>34</v>
      </c>
      <c r="E19" s="195">
        <v>1090</v>
      </c>
      <c r="F19" s="200">
        <v>17723.426722580647</v>
      </c>
      <c r="G19" s="195">
        <v>13</v>
      </c>
      <c r="H19" s="195">
        <v>1035</v>
      </c>
      <c r="I19" s="195">
        <v>773</v>
      </c>
      <c r="J19" s="195">
        <v>1101.71</v>
      </c>
      <c r="K19" s="195">
        <v>11888</v>
      </c>
    </row>
    <row r="20" spans="1:11" x14ac:dyDescent="0.25">
      <c r="A20" s="196">
        <v>41730</v>
      </c>
      <c r="B20" s="195">
        <v>502</v>
      </c>
      <c r="C20" s="195">
        <v>17</v>
      </c>
      <c r="D20" s="195">
        <v>41</v>
      </c>
      <c r="E20" s="195">
        <v>1134</v>
      </c>
      <c r="F20" s="200">
        <v>19053.024996666663</v>
      </c>
      <c r="G20" s="195">
        <v>20</v>
      </c>
      <c r="H20" s="195">
        <v>1097</v>
      </c>
      <c r="I20" s="195">
        <v>731</v>
      </c>
      <c r="J20" s="195">
        <v>1094.55</v>
      </c>
      <c r="K20" s="195">
        <v>11254</v>
      </c>
    </row>
    <row r="21" spans="1:11" x14ac:dyDescent="0.25">
      <c r="A21" s="196">
        <v>41760</v>
      </c>
      <c r="B21" s="195">
        <v>493</v>
      </c>
      <c r="C21" s="195">
        <v>13</v>
      </c>
      <c r="D21" s="195">
        <v>46</v>
      </c>
      <c r="E21" s="195">
        <v>1086</v>
      </c>
      <c r="F21" s="200">
        <v>17655.195119354838</v>
      </c>
      <c r="G21" s="195">
        <v>30</v>
      </c>
      <c r="H21" s="195">
        <v>1083</v>
      </c>
      <c r="I21" s="195">
        <v>692</v>
      </c>
      <c r="J21" s="195">
        <v>1087.46</v>
      </c>
      <c r="K21" s="195">
        <v>10639</v>
      </c>
    </row>
    <row r="22" spans="1:11" x14ac:dyDescent="0.25">
      <c r="A22" s="196">
        <v>41791</v>
      </c>
      <c r="B22" s="195">
        <v>598</v>
      </c>
      <c r="C22" s="195">
        <v>10</v>
      </c>
      <c r="D22" s="195">
        <v>54</v>
      </c>
      <c r="E22" s="195">
        <v>959</v>
      </c>
      <c r="F22" s="200">
        <v>16123.301390000001</v>
      </c>
      <c r="G22" s="195">
        <v>28</v>
      </c>
      <c r="H22" s="195">
        <v>803</v>
      </c>
      <c r="I22" s="195">
        <v>665</v>
      </c>
      <c r="J22" s="195">
        <v>1082.6600000000001</v>
      </c>
      <c r="K22" s="195">
        <v>10233</v>
      </c>
    </row>
    <row r="23" spans="1:11" x14ac:dyDescent="0.25">
      <c r="A23" s="196">
        <v>41821</v>
      </c>
      <c r="B23" s="195">
        <v>800</v>
      </c>
      <c r="C23" s="195">
        <v>54</v>
      </c>
      <c r="D23" s="195">
        <v>67</v>
      </c>
      <c r="E23" s="195">
        <v>943</v>
      </c>
      <c r="F23" s="200">
        <v>15333.481183870968</v>
      </c>
      <c r="G23" s="195">
        <v>27</v>
      </c>
      <c r="H23" s="195">
        <v>943</v>
      </c>
      <c r="I23" s="195">
        <v>654</v>
      </c>
      <c r="J23" s="195">
        <v>1080.5999999999999</v>
      </c>
      <c r="K23" s="195">
        <v>10061</v>
      </c>
    </row>
    <row r="24" spans="1:11" x14ac:dyDescent="0.25">
      <c r="A24" s="196">
        <v>41852</v>
      </c>
      <c r="B24" s="195">
        <v>801</v>
      </c>
      <c r="C24" s="195">
        <v>113</v>
      </c>
      <c r="D24" s="195">
        <v>71</v>
      </c>
      <c r="E24" s="195">
        <v>735</v>
      </c>
      <c r="F24" s="200">
        <v>11957.213711290324</v>
      </c>
      <c r="G24" s="195">
        <v>23</v>
      </c>
      <c r="H24" s="195">
        <v>734</v>
      </c>
      <c r="I24" s="195">
        <v>659</v>
      </c>
      <c r="J24" s="195">
        <v>1081.55</v>
      </c>
      <c r="K24" s="195">
        <v>10140</v>
      </c>
    </row>
    <row r="25" spans="1:11" x14ac:dyDescent="0.25">
      <c r="A25" s="196">
        <v>41883</v>
      </c>
      <c r="B25" s="195">
        <v>604</v>
      </c>
      <c r="C25" s="195">
        <v>140</v>
      </c>
      <c r="D25" s="195">
        <v>58</v>
      </c>
      <c r="E25" s="195">
        <v>686</v>
      </c>
      <c r="F25" s="200">
        <v>11524.731948333334</v>
      </c>
      <c r="G25" s="195">
        <v>19</v>
      </c>
      <c r="H25" s="195">
        <v>684</v>
      </c>
      <c r="I25" s="195">
        <v>658</v>
      </c>
      <c r="J25" s="195">
        <v>1081.33</v>
      </c>
      <c r="K25" s="195">
        <v>10121</v>
      </c>
    </row>
    <row r="26" spans="1:11" x14ac:dyDescent="0.25">
      <c r="A26" s="196">
        <v>41913</v>
      </c>
      <c r="B26" s="150">
        <v>598</v>
      </c>
      <c r="C26" s="195">
        <v>67</v>
      </c>
      <c r="D26" s="195">
        <v>43</v>
      </c>
      <c r="E26" s="195">
        <v>472</v>
      </c>
      <c r="F26" s="200">
        <v>7673.5416706451624</v>
      </c>
      <c r="G26" s="195">
        <v>21</v>
      </c>
      <c r="H26" s="195">
        <v>461</v>
      </c>
      <c r="I26" s="195">
        <v>666</v>
      </c>
      <c r="J26" s="195">
        <v>1082.79</v>
      </c>
      <c r="K26" s="195">
        <v>10244</v>
      </c>
    </row>
    <row r="27" spans="1:11" x14ac:dyDescent="0.25">
      <c r="A27" s="196">
        <v>41944</v>
      </c>
      <c r="B27" s="195">
        <v>776</v>
      </c>
      <c r="C27" s="195">
        <v>49</v>
      </c>
      <c r="D27" s="195">
        <v>43</v>
      </c>
      <c r="E27" s="195">
        <v>695</v>
      </c>
      <c r="F27" s="200">
        <v>11680.548610666667</v>
      </c>
      <c r="G27" s="195">
        <v>13</v>
      </c>
      <c r="H27" s="195">
        <v>709</v>
      </c>
      <c r="I27" s="195">
        <v>670</v>
      </c>
      <c r="J27" s="195">
        <v>1083.57</v>
      </c>
      <c r="K27" s="195">
        <v>10309</v>
      </c>
    </row>
    <row r="28" spans="1:11" x14ac:dyDescent="0.25">
      <c r="A28" s="196">
        <v>41974</v>
      </c>
      <c r="B28" s="150">
        <v>864</v>
      </c>
      <c r="C28" s="195">
        <v>56</v>
      </c>
      <c r="D28" s="195">
        <v>37</v>
      </c>
      <c r="E28" s="195">
        <v>493</v>
      </c>
      <c r="F28" s="200">
        <v>8019.8602145161303</v>
      </c>
      <c r="G28" s="195">
        <v>8</v>
      </c>
      <c r="H28" s="195">
        <v>492</v>
      </c>
      <c r="I28" s="195">
        <v>693</v>
      </c>
      <c r="J28" s="195">
        <v>1087.79</v>
      </c>
      <c r="K28" s="195">
        <v>10667</v>
      </c>
    </row>
    <row r="29" spans="1:11" x14ac:dyDescent="0.25">
      <c r="A29" s="196">
        <v>42005</v>
      </c>
      <c r="B29" s="195">
        <v>862</v>
      </c>
      <c r="C29" s="195">
        <v>73</v>
      </c>
      <c r="D29" s="195">
        <v>31</v>
      </c>
      <c r="E29" s="195">
        <v>832</v>
      </c>
      <c r="F29" s="200">
        <v>13539.132945483872</v>
      </c>
      <c r="G29" s="195">
        <v>6</v>
      </c>
      <c r="H29" s="195">
        <v>832</v>
      </c>
      <c r="I29" s="195">
        <v>697</v>
      </c>
      <c r="J29" s="195">
        <v>1088.51</v>
      </c>
      <c r="K29" s="195">
        <v>10729</v>
      </c>
    </row>
    <row r="30" spans="1:11" x14ac:dyDescent="0.25">
      <c r="A30" s="196">
        <v>42036</v>
      </c>
      <c r="B30" s="195">
        <v>589</v>
      </c>
      <c r="C30" s="195">
        <v>90</v>
      </c>
      <c r="D30" s="195">
        <v>28</v>
      </c>
      <c r="E30" s="195">
        <v>600</v>
      </c>
      <c r="F30" s="200">
        <v>10806.629471071428</v>
      </c>
      <c r="G30" s="195">
        <v>8</v>
      </c>
      <c r="H30" s="195">
        <v>599</v>
      </c>
      <c r="I30" s="195">
        <v>700</v>
      </c>
      <c r="J30" s="195">
        <v>1088.98</v>
      </c>
      <c r="K30" s="195">
        <v>10769</v>
      </c>
    </row>
    <row r="31" spans="1:11" x14ac:dyDescent="0.25">
      <c r="A31" s="196">
        <v>42064</v>
      </c>
      <c r="B31" s="195">
        <v>649</v>
      </c>
      <c r="C31" s="195">
        <v>57</v>
      </c>
      <c r="D31" s="195">
        <v>31</v>
      </c>
      <c r="E31" s="195">
        <v>1034</v>
      </c>
      <c r="F31" s="200">
        <v>16816.219080645162</v>
      </c>
      <c r="G31" s="195">
        <v>14</v>
      </c>
      <c r="H31" s="195">
        <v>1033</v>
      </c>
      <c r="I31" s="195">
        <v>677</v>
      </c>
      <c r="J31" s="195">
        <v>1084.8699999999999</v>
      </c>
      <c r="K31" s="195">
        <v>10419</v>
      </c>
    </row>
    <row r="32" spans="1:11" x14ac:dyDescent="0.25">
      <c r="A32" s="196">
        <v>42095</v>
      </c>
      <c r="B32" s="195">
        <v>600</v>
      </c>
      <c r="C32" s="195">
        <v>26</v>
      </c>
      <c r="D32" s="195">
        <v>38</v>
      </c>
      <c r="E32" s="195">
        <v>1087</v>
      </c>
      <c r="F32" s="200">
        <v>18269.901379999999</v>
      </c>
      <c r="G32" s="195">
        <v>20</v>
      </c>
      <c r="H32" s="195">
        <v>1086</v>
      </c>
      <c r="I32" s="195">
        <v>646</v>
      </c>
      <c r="J32" s="195">
        <v>1079.03</v>
      </c>
      <c r="K32" s="195">
        <v>9931</v>
      </c>
    </row>
    <row r="33" spans="1:11" x14ac:dyDescent="0.25">
      <c r="A33" s="196">
        <v>42125</v>
      </c>
      <c r="B33" s="195">
        <v>699</v>
      </c>
      <c r="C33" s="195">
        <v>25</v>
      </c>
      <c r="D33" s="195">
        <v>43</v>
      </c>
      <c r="E33" s="195">
        <v>871</v>
      </c>
      <c r="F33" s="200">
        <v>14163.686826451612</v>
      </c>
      <c r="G33" s="195">
        <v>25</v>
      </c>
      <c r="H33" s="195">
        <v>862</v>
      </c>
      <c r="I33" s="195">
        <v>632</v>
      </c>
      <c r="J33" s="195">
        <v>1076.57</v>
      </c>
      <c r="K33" s="195">
        <v>9729</v>
      </c>
    </row>
    <row r="34" spans="1:11" x14ac:dyDescent="0.25">
      <c r="A34" s="196">
        <v>42156</v>
      </c>
      <c r="B34" s="195">
        <v>800</v>
      </c>
      <c r="C34" s="195">
        <v>16</v>
      </c>
      <c r="D34" s="195">
        <v>52</v>
      </c>
      <c r="E34" s="195">
        <v>868</v>
      </c>
      <c r="F34" s="200">
        <v>14590.940280999999</v>
      </c>
      <c r="G34" s="195">
        <v>25</v>
      </c>
      <c r="H34" s="195">
        <v>868</v>
      </c>
      <c r="I34" s="195">
        <v>624</v>
      </c>
      <c r="J34" s="195">
        <v>1075.08</v>
      </c>
      <c r="K34" s="195">
        <v>9607</v>
      </c>
    </row>
    <row r="35" spans="1:11" x14ac:dyDescent="0.25">
      <c r="A35" s="196">
        <v>42186</v>
      </c>
      <c r="B35" s="195">
        <v>1048</v>
      </c>
      <c r="C35" s="195">
        <v>80</v>
      </c>
      <c r="D35" s="195">
        <v>65</v>
      </c>
      <c r="E35" s="195">
        <v>767</v>
      </c>
      <c r="F35" s="200">
        <v>12479.771514516129</v>
      </c>
      <c r="G35" s="195">
        <v>28</v>
      </c>
      <c r="H35" s="195">
        <v>766</v>
      </c>
      <c r="I35" s="195">
        <v>641</v>
      </c>
      <c r="J35" s="195">
        <v>1078.1500000000001</v>
      </c>
      <c r="K35" s="195">
        <v>9858</v>
      </c>
    </row>
    <row r="36" spans="1:11" x14ac:dyDescent="0.25">
      <c r="A36" s="196">
        <v>42217</v>
      </c>
      <c r="B36" s="195">
        <v>799</v>
      </c>
      <c r="C36" s="195">
        <v>114</v>
      </c>
      <c r="D36" s="195">
        <v>70</v>
      </c>
      <c r="E36" s="195">
        <v>803</v>
      </c>
      <c r="F36" s="200">
        <v>13055.739242903226</v>
      </c>
      <c r="G36" s="195">
        <v>27</v>
      </c>
      <c r="H36" s="195">
        <v>802</v>
      </c>
      <c r="I36" s="195">
        <v>642</v>
      </c>
      <c r="J36" s="195">
        <v>1078.31</v>
      </c>
      <c r="K36" s="195">
        <v>9871</v>
      </c>
    </row>
    <row r="37" spans="1:11" x14ac:dyDescent="0.25">
      <c r="A37" s="196">
        <v>42248</v>
      </c>
      <c r="B37" s="195">
        <v>714</v>
      </c>
      <c r="C37" s="195">
        <v>73</v>
      </c>
      <c r="D37" s="195">
        <v>58</v>
      </c>
      <c r="E37" s="195">
        <v>723</v>
      </c>
      <c r="F37" s="200">
        <v>12148.873605666666</v>
      </c>
      <c r="G37" s="195">
        <v>25</v>
      </c>
      <c r="H37" s="195">
        <v>722</v>
      </c>
      <c r="I37" s="195">
        <v>641</v>
      </c>
      <c r="J37" s="195">
        <v>1078.0999999999999</v>
      </c>
      <c r="K37" s="195">
        <v>9854</v>
      </c>
    </row>
    <row r="38" spans="1:11" x14ac:dyDescent="0.25">
      <c r="A38" s="196">
        <v>42278</v>
      </c>
      <c r="B38" s="150">
        <v>600</v>
      </c>
      <c r="C38" s="195">
        <v>118</v>
      </c>
      <c r="D38" s="195">
        <v>42</v>
      </c>
      <c r="E38" s="195">
        <v>578</v>
      </c>
      <c r="F38" s="200">
        <v>9403.1868293548396</v>
      </c>
      <c r="G38" s="195">
        <v>20</v>
      </c>
      <c r="H38" s="195">
        <v>577</v>
      </c>
      <c r="I38" s="195">
        <v>645</v>
      </c>
      <c r="J38" s="195">
        <v>1078.99</v>
      </c>
      <c r="K38" s="195">
        <v>9927</v>
      </c>
    </row>
    <row r="39" spans="1:11" x14ac:dyDescent="0.25">
      <c r="A39" s="196">
        <v>42309</v>
      </c>
      <c r="B39" s="195">
        <v>604</v>
      </c>
      <c r="C39" s="195">
        <v>14</v>
      </c>
      <c r="D39" s="195">
        <v>42</v>
      </c>
      <c r="E39" s="195">
        <v>631</v>
      </c>
      <c r="F39" s="200">
        <v>10603.561114333334</v>
      </c>
      <c r="G39" s="195">
        <v>12</v>
      </c>
      <c r="H39" s="195">
        <v>630</v>
      </c>
      <c r="I39" s="195">
        <v>641</v>
      </c>
      <c r="J39" s="195">
        <v>1078.23</v>
      </c>
      <c r="K39" s="195">
        <v>9865</v>
      </c>
    </row>
    <row r="40" spans="1:11" x14ac:dyDescent="0.25">
      <c r="A40" s="196">
        <v>42339</v>
      </c>
      <c r="B40" s="150">
        <v>857</v>
      </c>
      <c r="C40" s="195">
        <v>43</v>
      </c>
      <c r="D40" s="195">
        <v>36</v>
      </c>
      <c r="E40" s="195">
        <v>619</v>
      </c>
      <c r="F40" s="200">
        <v>10066.17204483871</v>
      </c>
      <c r="G40" s="195">
        <v>9</v>
      </c>
      <c r="H40" s="195">
        <v>618</v>
      </c>
      <c r="I40" s="195">
        <v>656</v>
      </c>
      <c r="J40" s="195">
        <v>1080.9100000000001</v>
      </c>
      <c r="K40" s="195">
        <v>10087</v>
      </c>
    </row>
    <row r="41" spans="1:11" x14ac:dyDescent="0.25">
      <c r="A41" s="196">
        <v>42370</v>
      </c>
      <c r="B41" s="195">
        <v>857</v>
      </c>
      <c r="C41" s="195">
        <v>89</v>
      </c>
      <c r="D41" s="195">
        <v>30</v>
      </c>
      <c r="E41" s="195">
        <v>662</v>
      </c>
      <c r="F41" s="200">
        <v>10759.576615806453</v>
      </c>
      <c r="G41" s="195">
        <v>8</v>
      </c>
      <c r="H41" s="195">
        <v>661</v>
      </c>
      <c r="I41" s="195">
        <v>671</v>
      </c>
      <c r="J41" s="195">
        <v>1083.68</v>
      </c>
      <c r="K41" s="195">
        <v>10318</v>
      </c>
    </row>
    <row r="42" spans="1:11" x14ac:dyDescent="0.25">
      <c r="A42" s="196">
        <v>42401</v>
      </c>
      <c r="B42" s="195">
        <v>700</v>
      </c>
      <c r="C42" s="195">
        <v>81</v>
      </c>
      <c r="D42" s="195">
        <v>28</v>
      </c>
      <c r="E42" s="195">
        <v>699</v>
      </c>
      <c r="F42" s="200">
        <v>12155.162563103448</v>
      </c>
      <c r="G42" s="195">
        <v>10</v>
      </c>
      <c r="H42" s="195">
        <v>698</v>
      </c>
      <c r="I42" s="195">
        <v>673</v>
      </c>
      <c r="J42" s="195">
        <v>1084.17</v>
      </c>
      <c r="K42" s="195">
        <v>10360</v>
      </c>
    </row>
    <row r="43" spans="1:11" x14ac:dyDescent="0.25">
      <c r="A43" s="196">
        <v>42430</v>
      </c>
      <c r="B43" s="195">
        <v>694</v>
      </c>
      <c r="C43" s="195">
        <v>31</v>
      </c>
      <c r="D43" s="195">
        <v>31</v>
      </c>
      <c r="E43" s="195">
        <v>1008</v>
      </c>
      <c r="F43" s="200">
        <v>16386.879041935485</v>
      </c>
      <c r="G43" s="195">
        <v>18</v>
      </c>
      <c r="H43" s="195">
        <v>1007</v>
      </c>
      <c r="I43" s="195">
        <v>653</v>
      </c>
      <c r="J43" s="195">
        <v>1080.45</v>
      </c>
      <c r="K43" s="195">
        <v>10048</v>
      </c>
    </row>
    <row r="44" spans="1:11" x14ac:dyDescent="0.25">
      <c r="A44" s="196">
        <v>42461</v>
      </c>
      <c r="B44" s="195">
        <v>665</v>
      </c>
      <c r="C44" s="195">
        <v>68</v>
      </c>
      <c r="D44" s="195">
        <v>38</v>
      </c>
      <c r="E44" s="195">
        <v>1055</v>
      </c>
      <c r="F44" s="200">
        <v>17737.304173333334</v>
      </c>
      <c r="G44" s="195">
        <v>18</v>
      </c>
      <c r="H44" s="195">
        <v>1055</v>
      </c>
      <c r="I44" s="195">
        <v>630</v>
      </c>
      <c r="J44" s="195">
        <v>1076.1300000000001</v>
      </c>
      <c r="K44" s="195">
        <v>9693</v>
      </c>
    </row>
    <row r="45" spans="1:11" x14ac:dyDescent="0.25">
      <c r="A45" s="196">
        <v>42491</v>
      </c>
      <c r="B45" s="195">
        <v>700</v>
      </c>
      <c r="C45" s="195">
        <v>50</v>
      </c>
      <c r="D45" s="195">
        <v>43</v>
      </c>
      <c r="E45" s="195">
        <v>887</v>
      </c>
      <c r="F45" s="200">
        <v>14420.155922580645</v>
      </c>
      <c r="G45" s="195">
        <v>22</v>
      </c>
      <c r="H45" s="195">
        <v>885</v>
      </c>
      <c r="I45" s="195">
        <v>618</v>
      </c>
      <c r="J45" s="195">
        <v>1073.8</v>
      </c>
      <c r="K45" s="195">
        <v>9504</v>
      </c>
    </row>
    <row r="46" spans="1:11" x14ac:dyDescent="0.25">
      <c r="A46" s="196">
        <v>42522</v>
      </c>
      <c r="B46" s="195">
        <v>800</v>
      </c>
      <c r="C46" s="195">
        <v>14</v>
      </c>
      <c r="D46" s="195">
        <v>51</v>
      </c>
      <c r="E46" s="195">
        <v>920</v>
      </c>
      <c r="F46" s="200">
        <v>15460.09722</v>
      </c>
      <c r="G46" s="195">
        <v>28</v>
      </c>
      <c r="H46" s="195">
        <v>919</v>
      </c>
      <c r="I46" s="195">
        <v>606</v>
      </c>
      <c r="J46" s="195">
        <v>1071.6400000000001</v>
      </c>
      <c r="K46" s="195">
        <v>9330</v>
      </c>
    </row>
    <row r="47" spans="1:11" x14ac:dyDescent="0.25">
      <c r="A47" s="196">
        <v>42552</v>
      </c>
      <c r="B47" s="195">
        <v>950</v>
      </c>
      <c r="C47" s="195">
        <v>70</v>
      </c>
      <c r="D47" s="195">
        <v>64</v>
      </c>
      <c r="E47" s="195">
        <v>831</v>
      </c>
      <c r="F47" s="200">
        <v>13516.008061290322</v>
      </c>
      <c r="G47" s="195">
        <v>30</v>
      </c>
      <c r="H47" s="195">
        <v>840</v>
      </c>
      <c r="I47" s="195">
        <v>612</v>
      </c>
      <c r="J47" s="195">
        <v>1072.75</v>
      </c>
      <c r="K47" s="195">
        <v>9419</v>
      </c>
    </row>
    <row r="48" spans="1:11" x14ac:dyDescent="0.25">
      <c r="A48" s="196">
        <v>42583</v>
      </c>
      <c r="B48" s="195">
        <v>900</v>
      </c>
      <c r="C48" s="195">
        <v>107</v>
      </c>
      <c r="D48" s="195">
        <v>69</v>
      </c>
      <c r="E48" s="195">
        <v>701</v>
      </c>
      <c r="F48" s="200">
        <v>11397.181453870968</v>
      </c>
      <c r="G48" s="195">
        <v>28</v>
      </c>
      <c r="H48" s="195">
        <v>700</v>
      </c>
      <c r="I48" s="195">
        <v>625</v>
      </c>
      <c r="J48" s="195">
        <v>1075.17</v>
      </c>
      <c r="K48" s="195">
        <v>9615</v>
      </c>
    </row>
    <row r="49" spans="1:15" x14ac:dyDescent="0.25">
      <c r="A49" s="196">
        <v>42614</v>
      </c>
      <c r="B49" s="195">
        <v>699</v>
      </c>
      <c r="C49" s="195">
        <v>88</v>
      </c>
      <c r="D49" s="195">
        <v>57</v>
      </c>
      <c r="E49" s="195">
        <v>702</v>
      </c>
      <c r="F49" s="200">
        <v>11805.363888</v>
      </c>
      <c r="G49" s="195">
        <v>22</v>
      </c>
      <c r="H49" s="195">
        <v>701</v>
      </c>
      <c r="I49" s="195">
        <v>625</v>
      </c>
      <c r="J49" s="195">
        <v>1075.23</v>
      </c>
      <c r="K49" s="195">
        <v>9620</v>
      </c>
    </row>
    <row r="50" spans="1:15" x14ac:dyDescent="0.25">
      <c r="A50" s="196">
        <v>42644</v>
      </c>
      <c r="B50" s="150">
        <v>601</v>
      </c>
      <c r="C50" s="195">
        <v>79</v>
      </c>
      <c r="D50" s="195">
        <v>42</v>
      </c>
      <c r="E50" s="195">
        <v>518</v>
      </c>
      <c r="F50" s="200">
        <v>8417.5120967741932</v>
      </c>
      <c r="G50" s="195">
        <v>25</v>
      </c>
      <c r="H50" s="195">
        <v>517</v>
      </c>
      <c r="I50" s="195">
        <v>631</v>
      </c>
      <c r="J50" s="195">
        <v>1076.3399999999999</v>
      </c>
      <c r="K50" s="195">
        <v>9710</v>
      </c>
    </row>
    <row r="51" spans="1:15" x14ac:dyDescent="0.25">
      <c r="A51" s="196">
        <v>42675</v>
      </c>
      <c r="B51" s="195">
        <v>750</v>
      </c>
      <c r="C51" s="195">
        <v>78</v>
      </c>
      <c r="D51" s="195">
        <v>42</v>
      </c>
      <c r="E51" s="195">
        <v>751</v>
      </c>
      <c r="F51" s="200">
        <v>12628.826387666666</v>
      </c>
      <c r="G51" s="195">
        <v>17</v>
      </c>
      <c r="H51" s="195">
        <v>750</v>
      </c>
      <c r="I51" s="195">
        <v>632</v>
      </c>
      <c r="J51" s="195">
        <v>1076.55</v>
      </c>
      <c r="K51" s="195">
        <v>9727</v>
      </c>
    </row>
    <row r="52" spans="1:15" x14ac:dyDescent="0.25">
      <c r="A52" s="196">
        <v>42705</v>
      </c>
      <c r="B52" s="150">
        <v>898</v>
      </c>
      <c r="C52" s="195">
        <v>63</v>
      </c>
      <c r="D52" s="195">
        <v>36</v>
      </c>
      <c r="E52" s="195">
        <v>542</v>
      </c>
      <c r="F52" s="200">
        <v>8818.8508093548389</v>
      </c>
      <c r="G52" s="195">
        <v>8</v>
      </c>
      <c r="H52" s="195">
        <v>536</v>
      </c>
      <c r="I52" s="195">
        <v>655</v>
      </c>
      <c r="J52" s="195">
        <v>1080.82</v>
      </c>
      <c r="K52" s="195">
        <v>10079</v>
      </c>
    </row>
    <row r="53" spans="1:15" x14ac:dyDescent="0.25">
      <c r="A53" s="196">
        <v>42736</v>
      </c>
      <c r="B53" s="195">
        <v>880</v>
      </c>
      <c r="C53" s="195">
        <v>128</v>
      </c>
      <c r="D53" s="195">
        <v>30</v>
      </c>
      <c r="E53" s="195">
        <v>500</v>
      </c>
      <c r="F53" s="200">
        <v>8127.7459693548381</v>
      </c>
      <c r="G53" s="195">
        <v>7</v>
      </c>
      <c r="H53" s="195">
        <v>494</v>
      </c>
      <c r="I53" s="195">
        <v>684</v>
      </c>
      <c r="J53" s="195">
        <v>1086.08</v>
      </c>
      <c r="K53" s="195">
        <v>10521</v>
      </c>
    </row>
    <row r="54" spans="1:15" x14ac:dyDescent="0.25">
      <c r="A54" s="196">
        <v>42767</v>
      </c>
      <c r="B54" s="195">
        <v>711</v>
      </c>
      <c r="C54" s="195">
        <v>150</v>
      </c>
      <c r="D54" s="195">
        <v>28</v>
      </c>
      <c r="E54" s="195">
        <v>488</v>
      </c>
      <c r="F54" s="200">
        <v>8782.1473210714285</v>
      </c>
      <c r="G54" s="195">
        <v>7</v>
      </c>
      <c r="H54" s="195">
        <v>487</v>
      </c>
      <c r="I54" s="195">
        <v>704</v>
      </c>
      <c r="J54" s="195">
        <v>1089.78</v>
      </c>
      <c r="K54" s="195">
        <v>10838</v>
      </c>
    </row>
    <row r="55" spans="1:15" x14ac:dyDescent="0.25">
      <c r="A55" s="196">
        <v>42795</v>
      </c>
      <c r="B55" s="195">
        <v>722</v>
      </c>
      <c r="C55" s="195">
        <v>97</v>
      </c>
      <c r="D55" s="195">
        <v>32</v>
      </c>
      <c r="E55" s="195">
        <v>911</v>
      </c>
      <c r="F55" s="200">
        <v>14819.619621612903</v>
      </c>
      <c r="G55" s="195">
        <v>16</v>
      </c>
      <c r="H55" s="195">
        <v>910</v>
      </c>
      <c r="I55" s="195">
        <v>696</v>
      </c>
      <c r="J55" s="195">
        <v>1088.26</v>
      </c>
      <c r="K55" s="195">
        <v>10707</v>
      </c>
    </row>
    <row r="56" spans="1:15" x14ac:dyDescent="0.25">
      <c r="A56" s="196">
        <v>42826</v>
      </c>
      <c r="B56" s="195">
        <v>623</v>
      </c>
      <c r="C56" s="195">
        <v>92</v>
      </c>
      <c r="D56" s="195">
        <v>39</v>
      </c>
      <c r="E56" s="195">
        <v>961</v>
      </c>
      <c r="F56" s="200">
        <v>16149.388886666666</v>
      </c>
      <c r="G56" s="195">
        <v>20</v>
      </c>
      <c r="H56" s="195">
        <v>960</v>
      </c>
      <c r="I56" s="195">
        <v>677</v>
      </c>
      <c r="J56" s="195">
        <v>1084.8900000000001</v>
      </c>
      <c r="K56" s="195">
        <v>10420</v>
      </c>
    </row>
    <row r="57" spans="1:15" x14ac:dyDescent="0.25">
      <c r="A57" s="196">
        <v>42856</v>
      </c>
      <c r="B57" s="195">
        <v>652</v>
      </c>
      <c r="C57" s="195">
        <v>39</v>
      </c>
      <c r="D57" s="195">
        <v>44</v>
      </c>
      <c r="E57" s="195">
        <v>917</v>
      </c>
      <c r="F57" s="200">
        <v>14905.555102258064</v>
      </c>
      <c r="G57" s="195">
        <v>29</v>
      </c>
      <c r="H57" s="195">
        <v>915</v>
      </c>
      <c r="I57" s="195">
        <v>659</v>
      </c>
      <c r="J57" s="195">
        <v>1081.56</v>
      </c>
      <c r="K57" s="195">
        <v>10141</v>
      </c>
    </row>
    <row r="58" spans="1:15" x14ac:dyDescent="0.25">
      <c r="A58" s="196">
        <v>42887</v>
      </c>
      <c r="B58" s="195">
        <v>749</v>
      </c>
      <c r="C58" s="195">
        <v>17</v>
      </c>
      <c r="D58" s="195">
        <v>53</v>
      </c>
      <c r="E58" s="195">
        <v>864</v>
      </c>
      <c r="F58" s="200">
        <v>14527.300007666667</v>
      </c>
      <c r="G58" s="195">
        <v>29</v>
      </c>
      <c r="H58" s="195">
        <v>864</v>
      </c>
      <c r="I58" s="195">
        <v>648</v>
      </c>
      <c r="J58" s="195">
        <v>1079.52</v>
      </c>
      <c r="K58" s="195">
        <v>9971</v>
      </c>
    </row>
    <row r="59" spans="1:15" x14ac:dyDescent="0.25">
      <c r="A59" s="196">
        <v>42917</v>
      </c>
      <c r="B59" s="195">
        <v>850</v>
      </c>
      <c r="C59" s="195">
        <v>89</v>
      </c>
      <c r="D59" s="195">
        <v>66</v>
      </c>
      <c r="E59" s="195">
        <v>885</v>
      </c>
      <c r="F59" s="200">
        <v>14392.438177419355</v>
      </c>
      <c r="G59" s="195">
        <v>31</v>
      </c>
      <c r="H59" s="195">
        <v>885</v>
      </c>
      <c r="I59" s="195">
        <v>646</v>
      </c>
      <c r="J59" s="195">
        <v>1079.03</v>
      </c>
      <c r="K59" s="195">
        <v>9931</v>
      </c>
    </row>
    <row r="60" spans="1:15" x14ac:dyDescent="0.25">
      <c r="A60" s="196">
        <v>42948</v>
      </c>
      <c r="B60" s="195">
        <v>900</v>
      </c>
      <c r="C60" s="195">
        <v>94</v>
      </c>
      <c r="D60" s="195">
        <v>70</v>
      </c>
      <c r="E60" s="195">
        <v>683</v>
      </c>
      <c r="F60" s="200">
        <v>11112.217750322581</v>
      </c>
      <c r="G60" s="195">
        <v>28</v>
      </c>
      <c r="H60" s="195">
        <v>683</v>
      </c>
      <c r="I60" s="195">
        <v>658</v>
      </c>
      <c r="J60" s="195">
        <v>1081.44</v>
      </c>
      <c r="K60" s="195">
        <v>10131</v>
      </c>
    </row>
    <row r="61" spans="1:15" x14ac:dyDescent="0.25">
      <c r="A61" s="196">
        <v>42979</v>
      </c>
      <c r="B61" s="195">
        <v>663</v>
      </c>
      <c r="C61" s="195">
        <v>70</v>
      </c>
      <c r="D61" s="195">
        <v>58</v>
      </c>
      <c r="E61" s="195">
        <v>600</v>
      </c>
      <c r="F61" s="200">
        <v>10075.680555999999</v>
      </c>
      <c r="G61" s="195">
        <v>21</v>
      </c>
      <c r="H61" s="195">
        <v>596</v>
      </c>
      <c r="I61" s="195">
        <v>662</v>
      </c>
      <c r="J61" s="195">
        <v>1082.05</v>
      </c>
      <c r="K61" s="195">
        <v>10182</v>
      </c>
    </row>
    <row r="62" spans="1:15" x14ac:dyDescent="0.25">
      <c r="A62" s="196">
        <v>43009</v>
      </c>
      <c r="B62" s="150">
        <v>640</v>
      </c>
      <c r="C62" s="195">
        <v>44</v>
      </c>
      <c r="D62" s="204">
        <v>43</v>
      </c>
      <c r="E62" s="195">
        <v>596</v>
      </c>
      <c r="F62" s="200">
        <v>9694.6958270967734</v>
      </c>
      <c r="G62" s="195">
        <v>23</v>
      </c>
      <c r="H62" s="195">
        <v>595</v>
      </c>
      <c r="I62" s="195">
        <v>663</v>
      </c>
      <c r="J62" s="195">
        <v>1082.3</v>
      </c>
      <c r="K62" s="195">
        <v>10202</v>
      </c>
      <c r="O62" s="148">
        <f>(B62+C62)*1000</f>
        <v>684000</v>
      </c>
    </row>
    <row r="63" spans="1:15" x14ac:dyDescent="0.25">
      <c r="A63" s="196">
        <v>43040</v>
      </c>
      <c r="B63" s="195">
        <v>630</v>
      </c>
      <c r="C63" s="195">
        <v>40</v>
      </c>
      <c r="D63" s="204">
        <v>42</v>
      </c>
      <c r="E63" s="195">
        <v>731</v>
      </c>
      <c r="F63" s="200">
        <v>12290.665277666667</v>
      </c>
      <c r="G63" s="195">
        <v>16</v>
      </c>
      <c r="H63" s="195">
        <v>730</v>
      </c>
      <c r="I63" s="195">
        <v>656</v>
      </c>
      <c r="J63" s="195">
        <v>1080.95</v>
      </c>
      <c r="K63" s="195">
        <v>10090</v>
      </c>
      <c r="O63" s="148">
        <f t="shared" ref="O63:O97" si="0">(B63+C63)*1000</f>
        <v>670000</v>
      </c>
    </row>
    <row r="64" spans="1:15" x14ac:dyDescent="0.25">
      <c r="A64" s="196">
        <v>43070</v>
      </c>
      <c r="B64" s="150">
        <v>740</v>
      </c>
      <c r="C64" s="195">
        <v>43</v>
      </c>
      <c r="D64" s="204">
        <v>37</v>
      </c>
      <c r="E64" s="195">
        <v>594</v>
      </c>
      <c r="F64" s="200">
        <v>9664.865589032257</v>
      </c>
      <c r="G64" s="195">
        <v>12</v>
      </c>
      <c r="H64" s="195">
        <v>593</v>
      </c>
      <c r="I64" s="195">
        <v>664</v>
      </c>
      <c r="J64" s="195">
        <v>1082.52</v>
      </c>
      <c r="K64" s="195">
        <v>10221</v>
      </c>
      <c r="O64" s="148">
        <f t="shared" si="0"/>
        <v>783000</v>
      </c>
    </row>
    <row r="65" spans="1:15" x14ac:dyDescent="0.25">
      <c r="A65" s="196">
        <v>43101</v>
      </c>
      <c r="B65" s="195">
        <v>860</v>
      </c>
      <c r="C65" s="195">
        <v>78</v>
      </c>
      <c r="D65" s="204">
        <v>30</v>
      </c>
      <c r="E65" s="195">
        <v>449</v>
      </c>
      <c r="F65" s="200">
        <v>7307.770161290322</v>
      </c>
      <c r="G65" s="195">
        <v>10</v>
      </c>
      <c r="H65" s="195">
        <v>448</v>
      </c>
      <c r="I65" s="195">
        <v>692</v>
      </c>
      <c r="J65" s="195">
        <v>1087.5</v>
      </c>
      <c r="K65" s="195">
        <v>10642</v>
      </c>
      <c r="O65" s="148">
        <f t="shared" si="0"/>
        <v>938000</v>
      </c>
    </row>
    <row r="66" spans="1:15" x14ac:dyDescent="0.25">
      <c r="A66" s="196">
        <v>43132</v>
      </c>
      <c r="B66" s="195">
        <v>730</v>
      </c>
      <c r="C66" s="195">
        <v>60</v>
      </c>
      <c r="D66" s="204">
        <v>28</v>
      </c>
      <c r="E66" s="195">
        <v>687</v>
      </c>
      <c r="F66" s="200">
        <v>12367.413698928573</v>
      </c>
      <c r="G66" s="195">
        <v>10</v>
      </c>
      <c r="H66" s="195">
        <v>693</v>
      </c>
      <c r="I66" s="195">
        <v>696</v>
      </c>
      <c r="J66" s="195">
        <v>1088.21</v>
      </c>
      <c r="K66" s="195">
        <v>10703</v>
      </c>
      <c r="O66" s="148">
        <f t="shared" si="0"/>
        <v>790000</v>
      </c>
    </row>
    <row r="67" spans="1:15" x14ac:dyDescent="0.25">
      <c r="A67" s="196">
        <v>43160</v>
      </c>
      <c r="B67" s="195">
        <v>800</v>
      </c>
      <c r="C67" s="195">
        <v>70</v>
      </c>
      <c r="D67" s="204">
        <v>32</v>
      </c>
      <c r="E67" s="195">
        <v>833</v>
      </c>
      <c r="F67" s="200">
        <v>13548.452958064516</v>
      </c>
      <c r="G67" s="195">
        <v>14</v>
      </c>
      <c r="H67" s="195">
        <v>832</v>
      </c>
      <c r="I67" s="195">
        <v>695</v>
      </c>
      <c r="J67" s="195">
        <v>1088.1099999999999</v>
      </c>
      <c r="K67" s="195">
        <v>10694</v>
      </c>
      <c r="O67" s="148">
        <f t="shared" si="0"/>
        <v>870000</v>
      </c>
    </row>
    <row r="68" spans="1:15" x14ac:dyDescent="0.25">
      <c r="A68" s="196">
        <v>43191</v>
      </c>
      <c r="B68" s="195">
        <v>705</v>
      </c>
      <c r="C68" s="195">
        <v>43</v>
      </c>
      <c r="D68" s="204">
        <v>39</v>
      </c>
      <c r="E68" s="195">
        <v>1015</v>
      </c>
      <c r="F68" s="200">
        <v>17063.338886666668</v>
      </c>
      <c r="G68" s="195">
        <v>21</v>
      </c>
      <c r="H68" s="195">
        <v>1015</v>
      </c>
      <c r="I68" s="195">
        <v>675</v>
      </c>
      <c r="J68" s="195">
        <v>1084.49</v>
      </c>
      <c r="K68" s="195">
        <v>10387</v>
      </c>
      <c r="O68" s="148">
        <f t="shared" si="0"/>
        <v>748000</v>
      </c>
    </row>
    <row r="69" spans="1:15" x14ac:dyDescent="0.25">
      <c r="A69" s="196">
        <v>43221</v>
      </c>
      <c r="B69" s="195">
        <v>705</v>
      </c>
      <c r="C69" s="195">
        <v>21</v>
      </c>
      <c r="D69" s="204">
        <v>44</v>
      </c>
      <c r="E69" s="195">
        <v>1055</v>
      </c>
      <c r="F69" s="200">
        <v>17149.840054838707</v>
      </c>
      <c r="G69" s="195">
        <v>27</v>
      </c>
      <c r="H69" s="195">
        <v>1054</v>
      </c>
      <c r="I69" s="195">
        <v>651</v>
      </c>
      <c r="J69" s="195">
        <v>1080</v>
      </c>
      <c r="K69" s="195">
        <v>10011</v>
      </c>
      <c r="O69" s="148">
        <f t="shared" si="0"/>
        <v>726000</v>
      </c>
    </row>
    <row r="70" spans="1:15" x14ac:dyDescent="0.25">
      <c r="A70" s="196">
        <v>43252</v>
      </c>
      <c r="B70" s="195">
        <v>760</v>
      </c>
      <c r="C70" s="195">
        <v>27</v>
      </c>
      <c r="D70" s="204">
        <v>53</v>
      </c>
      <c r="E70" s="195">
        <v>986</v>
      </c>
      <c r="F70" s="200">
        <v>16566.851386666665</v>
      </c>
      <c r="G70" s="195">
        <v>28</v>
      </c>
      <c r="H70" s="195">
        <v>985</v>
      </c>
      <c r="I70" s="195">
        <v>634</v>
      </c>
      <c r="J70" s="195">
        <v>1076.81</v>
      </c>
      <c r="K70" s="195">
        <v>9748</v>
      </c>
      <c r="O70" s="148">
        <f t="shared" si="0"/>
        <v>787000</v>
      </c>
    </row>
    <row r="71" spans="1:15" x14ac:dyDescent="0.25">
      <c r="A71" s="196">
        <v>43282</v>
      </c>
      <c r="B71" s="195">
        <v>860</v>
      </c>
      <c r="C71" s="195">
        <v>106</v>
      </c>
      <c r="D71" s="204">
        <v>65</v>
      </c>
      <c r="E71" s="195">
        <v>820</v>
      </c>
      <c r="F71" s="200">
        <v>13337.313170967742</v>
      </c>
      <c r="G71" s="195">
        <v>27</v>
      </c>
      <c r="H71" s="195">
        <v>819</v>
      </c>
      <c r="I71" s="195">
        <v>637</v>
      </c>
      <c r="J71" s="195">
        <v>1077.43</v>
      </c>
      <c r="K71" s="195">
        <v>9799</v>
      </c>
      <c r="O71" s="148">
        <f t="shared" si="0"/>
        <v>966000</v>
      </c>
    </row>
    <row r="72" spans="1:15" x14ac:dyDescent="0.25">
      <c r="A72" s="196">
        <v>43313</v>
      </c>
      <c r="B72" s="195">
        <v>900</v>
      </c>
      <c r="C72" s="195">
        <v>74</v>
      </c>
      <c r="D72" s="204">
        <v>70</v>
      </c>
      <c r="E72" s="195">
        <v>749</v>
      </c>
      <c r="F72" s="200">
        <v>12175.673392580646</v>
      </c>
      <c r="G72" s="195">
        <v>28</v>
      </c>
      <c r="H72" s="195">
        <v>748</v>
      </c>
      <c r="I72" s="195">
        <v>645</v>
      </c>
      <c r="J72" s="195">
        <v>1078.8800000000001</v>
      </c>
      <c r="K72" s="195">
        <v>9918</v>
      </c>
      <c r="O72" s="148">
        <f t="shared" si="0"/>
        <v>974000</v>
      </c>
    </row>
    <row r="73" spans="1:15" x14ac:dyDescent="0.25">
      <c r="A73" s="196">
        <v>43344</v>
      </c>
      <c r="B73" s="195">
        <v>670</v>
      </c>
      <c r="C73" s="195">
        <v>84</v>
      </c>
      <c r="D73" s="204">
        <v>58</v>
      </c>
      <c r="E73" s="195">
        <v>725</v>
      </c>
      <c r="F73" s="200">
        <v>12177.277775333332</v>
      </c>
      <c r="G73" s="195">
        <v>24</v>
      </c>
      <c r="H73" s="195">
        <v>723</v>
      </c>
      <c r="I73" s="195">
        <v>642</v>
      </c>
      <c r="J73" s="195">
        <v>1078.29</v>
      </c>
      <c r="K73" s="195">
        <v>9870</v>
      </c>
      <c r="O73" s="148">
        <f t="shared" si="0"/>
        <v>754000</v>
      </c>
    </row>
    <row r="74" spans="1:15" x14ac:dyDescent="0.25">
      <c r="A74" s="196">
        <v>43374</v>
      </c>
      <c r="B74" s="150">
        <v>625</v>
      </c>
      <c r="C74" s="195">
        <v>100</v>
      </c>
      <c r="D74" s="204">
        <v>42</v>
      </c>
      <c r="E74" s="195">
        <v>641</v>
      </c>
      <c r="F74" s="200">
        <v>10420.345429999999</v>
      </c>
      <c r="G74" s="195">
        <v>23</v>
      </c>
      <c r="H74" s="195">
        <v>634</v>
      </c>
      <c r="I74" s="195">
        <v>643</v>
      </c>
      <c r="J74" s="195">
        <v>1078.52</v>
      </c>
      <c r="K74" s="195">
        <v>9889</v>
      </c>
      <c r="O74" s="148">
        <f t="shared" si="0"/>
        <v>725000</v>
      </c>
    </row>
    <row r="75" spans="1:15" x14ac:dyDescent="0.25">
      <c r="A75" s="196">
        <v>43405</v>
      </c>
      <c r="B75" s="195">
        <v>662</v>
      </c>
      <c r="C75" s="195">
        <v>68</v>
      </c>
      <c r="D75" s="204">
        <v>42</v>
      </c>
      <c r="E75" s="195">
        <v>690</v>
      </c>
      <c r="F75" s="200">
        <v>11590.066666666668</v>
      </c>
      <c r="G75" s="195">
        <v>16</v>
      </c>
      <c r="H75" s="195">
        <v>689</v>
      </c>
      <c r="I75" s="195">
        <v>642</v>
      </c>
      <c r="J75" s="195">
        <v>1078.32</v>
      </c>
      <c r="K75" s="195">
        <v>9872</v>
      </c>
      <c r="O75" s="148">
        <f t="shared" si="0"/>
        <v>730000</v>
      </c>
    </row>
    <row r="76" spans="1:15" x14ac:dyDescent="0.25">
      <c r="A76" s="196">
        <v>43435</v>
      </c>
      <c r="B76" s="150">
        <v>740</v>
      </c>
      <c r="C76" s="195">
        <v>52</v>
      </c>
      <c r="D76" s="204">
        <v>36</v>
      </c>
      <c r="E76" s="195">
        <v>468</v>
      </c>
      <c r="F76" s="200">
        <v>7607.7567219354851</v>
      </c>
      <c r="G76" s="195">
        <v>11</v>
      </c>
      <c r="H76" s="195">
        <v>467</v>
      </c>
      <c r="I76" s="195">
        <v>659</v>
      </c>
      <c r="J76" s="195">
        <v>1081.46</v>
      </c>
      <c r="K76" s="195">
        <v>10132</v>
      </c>
      <c r="O76" s="148">
        <f t="shared" si="0"/>
        <v>792000</v>
      </c>
    </row>
    <row r="77" spans="1:15" x14ac:dyDescent="0.25">
      <c r="A77" s="196">
        <v>43466</v>
      </c>
      <c r="B77" s="195">
        <v>804</v>
      </c>
      <c r="C77" s="195">
        <v>106</v>
      </c>
      <c r="D77" s="204">
        <v>30</v>
      </c>
      <c r="E77" s="195">
        <v>487</v>
      </c>
      <c r="F77" s="200">
        <v>7916.5282238709669</v>
      </c>
      <c r="G77" s="195">
        <v>8</v>
      </c>
      <c r="H77" s="195">
        <v>486</v>
      </c>
      <c r="I77" s="195">
        <v>682</v>
      </c>
      <c r="J77" s="195">
        <v>1085.75</v>
      </c>
      <c r="K77" s="195">
        <v>10493</v>
      </c>
      <c r="O77" s="148">
        <f t="shared" si="0"/>
        <v>910000</v>
      </c>
    </row>
    <row r="78" spans="1:15" x14ac:dyDescent="0.25">
      <c r="A78" s="196">
        <v>43497</v>
      </c>
      <c r="B78" s="195">
        <v>730</v>
      </c>
      <c r="C78" s="195">
        <v>126</v>
      </c>
      <c r="D78" s="204">
        <v>28</v>
      </c>
      <c r="E78" s="195">
        <v>621</v>
      </c>
      <c r="F78" s="200">
        <v>11183.340771785715</v>
      </c>
      <c r="G78" s="195">
        <v>6</v>
      </c>
      <c r="H78" s="195">
        <v>620</v>
      </c>
      <c r="I78" s="195">
        <v>694</v>
      </c>
      <c r="J78" s="195">
        <v>1087.97</v>
      </c>
      <c r="K78" s="195">
        <v>10682</v>
      </c>
      <c r="N78" s="195"/>
      <c r="O78" s="148">
        <f t="shared" si="0"/>
        <v>856000</v>
      </c>
    </row>
    <row r="79" spans="1:15" x14ac:dyDescent="0.25">
      <c r="A79" s="196">
        <v>43525</v>
      </c>
      <c r="B79" s="195">
        <v>791</v>
      </c>
      <c r="C79" s="195">
        <v>200</v>
      </c>
      <c r="D79" s="204">
        <v>32</v>
      </c>
      <c r="E79" s="195">
        <v>738</v>
      </c>
      <c r="F79" s="200">
        <v>12005.522732258065</v>
      </c>
      <c r="G79" s="195">
        <v>13</v>
      </c>
      <c r="H79" s="195">
        <v>737</v>
      </c>
      <c r="I79" s="195">
        <v>707</v>
      </c>
      <c r="J79" s="195">
        <v>1090.24</v>
      </c>
      <c r="K79" s="195">
        <v>10878</v>
      </c>
      <c r="N79" s="195"/>
      <c r="O79" s="148">
        <f t="shared" si="0"/>
        <v>991000</v>
      </c>
    </row>
    <row r="80" spans="1:15" x14ac:dyDescent="0.25">
      <c r="A80" s="196">
        <v>43556</v>
      </c>
      <c r="B80" s="195">
        <v>720</v>
      </c>
      <c r="C80" s="195">
        <v>118</v>
      </c>
      <c r="D80" s="204">
        <v>39</v>
      </c>
      <c r="E80" s="195">
        <v>902</v>
      </c>
      <c r="F80" s="200">
        <v>15154.909723333334</v>
      </c>
      <c r="G80" s="195">
        <v>15</v>
      </c>
      <c r="H80" s="195">
        <v>900</v>
      </c>
      <c r="I80" s="195">
        <v>700</v>
      </c>
      <c r="J80" s="195">
        <v>1088.95</v>
      </c>
      <c r="K80" s="195">
        <v>10767</v>
      </c>
      <c r="N80" s="195"/>
      <c r="O80" s="148">
        <f t="shared" si="0"/>
        <v>838000</v>
      </c>
    </row>
    <row r="81" spans="1:15" x14ac:dyDescent="0.25">
      <c r="A81" s="196">
        <v>43586</v>
      </c>
      <c r="B81" s="195">
        <v>720</v>
      </c>
      <c r="C81" s="195">
        <v>108</v>
      </c>
      <c r="D81" s="204">
        <v>45</v>
      </c>
      <c r="E81" s="195">
        <v>989</v>
      </c>
      <c r="F81" s="200">
        <v>16092.256719354838</v>
      </c>
      <c r="G81" s="195">
        <v>18</v>
      </c>
      <c r="H81" s="195">
        <v>988</v>
      </c>
      <c r="I81" s="195">
        <v>686</v>
      </c>
      <c r="J81" s="195">
        <v>1086.48</v>
      </c>
      <c r="K81" s="195">
        <v>10555</v>
      </c>
      <c r="N81" s="195"/>
      <c r="O81" s="148">
        <f t="shared" si="0"/>
        <v>828000</v>
      </c>
    </row>
    <row r="82" spans="1:15" x14ac:dyDescent="0.25">
      <c r="A82" s="196">
        <v>43617</v>
      </c>
      <c r="B82" s="195">
        <v>765</v>
      </c>
      <c r="C82" s="195">
        <v>69</v>
      </c>
      <c r="D82" s="204">
        <v>54</v>
      </c>
      <c r="E82" s="195">
        <v>912</v>
      </c>
      <c r="F82" s="200">
        <v>15327.244443333333</v>
      </c>
      <c r="G82" s="195">
        <v>27</v>
      </c>
      <c r="H82" s="195">
        <v>911</v>
      </c>
      <c r="I82" s="195">
        <v>676</v>
      </c>
      <c r="J82" s="195">
        <v>1084.71</v>
      </c>
      <c r="K82" s="195">
        <v>10405</v>
      </c>
      <c r="N82" s="195"/>
      <c r="O82" s="148">
        <f t="shared" si="0"/>
        <v>834000</v>
      </c>
    </row>
    <row r="83" spans="1:15" x14ac:dyDescent="0.25">
      <c r="A83" s="196">
        <v>43647</v>
      </c>
      <c r="B83" s="195">
        <v>857</v>
      </c>
      <c r="C83" s="195">
        <v>20</v>
      </c>
      <c r="D83" s="204">
        <v>67</v>
      </c>
      <c r="E83" s="195">
        <v>946</v>
      </c>
      <c r="F83" s="200">
        <v>15393.323922580645</v>
      </c>
      <c r="G83" s="195">
        <v>33</v>
      </c>
      <c r="H83" s="195">
        <v>946</v>
      </c>
      <c r="I83" s="195">
        <v>666</v>
      </c>
      <c r="J83" s="195">
        <v>1082.82</v>
      </c>
      <c r="K83" s="195">
        <v>10246</v>
      </c>
      <c r="N83" s="195"/>
      <c r="O83" s="148">
        <f t="shared" si="0"/>
        <v>877000</v>
      </c>
    </row>
    <row r="84" spans="1:15" x14ac:dyDescent="0.25">
      <c r="A84" s="196">
        <v>43678</v>
      </c>
      <c r="B84" s="195">
        <v>900</v>
      </c>
      <c r="C84" s="195">
        <v>64</v>
      </c>
      <c r="D84" s="204">
        <v>71</v>
      </c>
      <c r="E84" s="195">
        <v>802</v>
      </c>
      <c r="F84" s="200">
        <v>13040.943548387097</v>
      </c>
      <c r="G84" s="195">
        <v>34</v>
      </c>
      <c r="H84" s="195">
        <v>801</v>
      </c>
      <c r="I84" s="195">
        <v>669</v>
      </c>
      <c r="J84" s="195">
        <v>1083.45</v>
      </c>
      <c r="K84" s="195">
        <v>10299</v>
      </c>
      <c r="N84" s="195"/>
      <c r="O84" s="148">
        <f t="shared" si="0"/>
        <v>964000</v>
      </c>
    </row>
    <row r="85" spans="1:15" x14ac:dyDescent="0.25">
      <c r="A85" s="196">
        <v>43709</v>
      </c>
      <c r="B85" s="195">
        <v>687</v>
      </c>
      <c r="C85" s="195">
        <v>58</v>
      </c>
      <c r="D85" s="204">
        <v>59</v>
      </c>
      <c r="E85" s="195">
        <v>696</v>
      </c>
      <c r="F85" s="200">
        <v>11692.925002333333</v>
      </c>
      <c r="G85" s="195">
        <v>30</v>
      </c>
      <c r="H85" s="195">
        <v>690</v>
      </c>
      <c r="I85" s="195">
        <v>667</v>
      </c>
      <c r="J85" s="195">
        <v>1083</v>
      </c>
      <c r="K85" s="195">
        <v>10261</v>
      </c>
      <c r="N85" s="195"/>
      <c r="O85" s="148">
        <f t="shared" si="0"/>
        <v>745000</v>
      </c>
    </row>
    <row r="86" spans="1:15" x14ac:dyDescent="0.25">
      <c r="A86" s="196">
        <v>43739</v>
      </c>
      <c r="B86" s="150">
        <v>625</v>
      </c>
      <c r="C86" s="195">
        <v>34</v>
      </c>
      <c r="D86" s="204">
        <v>43</v>
      </c>
      <c r="E86" s="195">
        <v>626</v>
      </c>
      <c r="F86" s="200">
        <v>10187.299726774194</v>
      </c>
      <c r="G86" s="195">
        <v>25</v>
      </c>
      <c r="H86" s="195">
        <v>621</v>
      </c>
      <c r="I86" s="195">
        <v>665</v>
      </c>
      <c r="J86" s="195">
        <v>1082.6099999999999</v>
      </c>
      <c r="K86" s="195">
        <v>10228</v>
      </c>
      <c r="N86" s="195"/>
      <c r="O86" s="148">
        <f t="shared" si="0"/>
        <v>659000</v>
      </c>
    </row>
    <row r="87" spans="1:15" x14ac:dyDescent="0.25">
      <c r="A87" s="194">
        <v>43770</v>
      </c>
      <c r="B87" s="195">
        <v>626</v>
      </c>
      <c r="C87" s="195">
        <v>116</v>
      </c>
      <c r="D87" s="204">
        <v>40</v>
      </c>
      <c r="E87" s="195">
        <v>575</v>
      </c>
      <c r="F87" s="200">
        <v>9660.8055270000004</v>
      </c>
      <c r="G87" s="195">
        <v>13</v>
      </c>
      <c r="H87" s="195">
        <v>553</v>
      </c>
      <c r="I87" s="195">
        <v>672</v>
      </c>
      <c r="J87" s="195">
        <v>1083.8499999999999</v>
      </c>
      <c r="K87" s="195">
        <v>10333</v>
      </c>
      <c r="N87" s="195"/>
      <c r="O87" s="148">
        <f t="shared" si="0"/>
        <v>742000</v>
      </c>
    </row>
    <row r="88" spans="1:15" x14ac:dyDescent="0.25">
      <c r="A88" s="194">
        <v>43800</v>
      </c>
      <c r="B88" s="195">
        <v>750</v>
      </c>
      <c r="C88" s="195">
        <v>118</v>
      </c>
      <c r="D88" s="204">
        <v>37</v>
      </c>
      <c r="E88" s="195">
        <v>220</v>
      </c>
      <c r="F88" s="200">
        <v>3575.7044087096774</v>
      </c>
      <c r="G88" s="195">
        <v>7</v>
      </c>
      <c r="H88" s="195">
        <v>214</v>
      </c>
      <c r="I88" s="195">
        <v>708</v>
      </c>
      <c r="J88" s="195">
        <v>1090.49</v>
      </c>
      <c r="K88" s="195">
        <v>10899</v>
      </c>
      <c r="N88" s="195"/>
      <c r="O88" s="148">
        <f t="shared" si="0"/>
        <v>868000</v>
      </c>
    </row>
    <row r="89" spans="1:15" x14ac:dyDescent="0.25">
      <c r="A89" s="194">
        <v>43831</v>
      </c>
      <c r="B89" s="195">
        <v>760</v>
      </c>
      <c r="C89" s="195">
        <v>75</v>
      </c>
      <c r="D89" s="204">
        <v>31</v>
      </c>
      <c r="E89" s="195">
        <v>405</v>
      </c>
      <c r="F89" s="200">
        <v>6585.7284958064538</v>
      </c>
      <c r="G89" s="195">
        <v>9</v>
      </c>
      <c r="H89" s="195">
        <v>404</v>
      </c>
      <c r="I89" s="195">
        <v>732</v>
      </c>
      <c r="J89" s="195">
        <v>1094.68</v>
      </c>
      <c r="K89" s="195">
        <v>11265</v>
      </c>
      <c r="O89" s="148">
        <f t="shared" si="0"/>
        <v>835000</v>
      </c>
    </row>
    <row r="90" spans="1:15" x14ac:dyDescent="0.25">
      <c r="A90" s="194">
        <v>43862</v>
      </c>
      <c r="B90" s="195">
        <v>675</v>
      </c>
      <c r="C90" s="195">
        <v>68</v>
      </c>
      <c r="D90" s="204">
        <v>29</v>
      </c>
      <c r="E90" s="195">
        <v>557</v>
      </c>
      <c r="F90" s="200">
        <v>9681.1034493103452</v>
      </c>
      <c r="G90" s="195">
        <v>9</v>
      </c>
      <c r="H90" s="195">
        <v>550</v>
      </c>
      <c r="I90" s="195">
        <v>741</v>
      </c>
      <c r="J90" s="195">
        <v>1096.27</v>
      </c>
      <c r="K90" s="195">
        <v>11405</v>
      </c>
      <c r="O90" s="148">
        <f t="shared" si="0"/>
        <v>743000</v>
      </c>
    </row>
    <row r="91" spans="1:15" x14ac:dyDescent="0.25">
      <c r="A91" s="194">
        <v>43891</v>
      </c>
      <c r="B91" s="195">
        <v>700</v>
      </c>
      <c r="C91" s="195">
        <v>156</v>
      </c>
      <c r="D91" s="204">
        <v>33</v>
      </c>
      <c r="E91" s="195">
        <v>593</v>
      </c>
      <c r="F91" s="200">
        <v>9644.3064490322577</v>
      </c>
      <c r="G91" s="195">
        <v>12</v>
      </c>
      <c r="H91" s="195">
        <v>568</v>
      </c>
      <c r="I91" s="195">
        <v>755</v>
      </c>
      <c r="J91" s="195">
        <v>1098.5899999999999</v>
      </c>
      <c r="K91" s="195">
        <v>11610</v>
      </c>
      <c r="O91" s="148">
        <f t="shared" si="0"/>
        <v>856000</v>
      </c>
    </row>
    <row r="92" spans="1:15" x14ac:dyDescent="0.25">
      <c r="A92" s="194">
        <v>43922</v>
      </c>
      <c r="B92" s="195">
        <v>630</v>
      </c>
      <c r="C92" s="195">
        <v>83</v>
      </c>
      <c r="D92" s="204">
        <v>41</v>
      </c>
      <c r="E92" s="195">
        <v>862</v>
      </c>
      <c r="F92" s="200">
        <v>14482.686114333334</v>
      </c>
      <c r="G92" s="195">
        <v>18</v>
      </c>
      <c r="H92" s="195">
        <v>847</v>
      </c>
      <c r="I92" s="195">
        <v>742</v>
      </c>
      <c r="J92" s="195">
        <v>1096.3900000000001</v>
      </c>
      <c r="K92" s="195">
        <v>11415</v>
      </c>
      <c r="O92" s="148">
        <f t="shared" si="0"/>
        <v>713000</v>
      </c>
    </row>
    <row r="93" spans="1:15" x14ac:dyDescent="0.25">
      <c r="A93" s="194">
        <v>43952</v>
      </c>
      <c r="B93" s="195">
        <v>629</v>
      </c>
      <c r="C93" s="195">
        <v>33</v>
      </c>
      <c r="D93" s="204">
        <v>46</v>
      </c>
      <c r="E93" s="195">
        <v>1057</v>
      </c>
      <c r="F93" s="200">
        <v>17189.219090322582</v>
      </c>
      <c r="G93" s="195">
        <v>32</v>
      </c>
      <c r="H93" s="195">
        <v>1054</v>
      </c>
      <c r="I93" s="195">
        <v>713</v>
      </c>
      <c r="J93" s="195">
        <v>1091.32</v>
      </c>
      <c r="K93" s="195">
        <v>10971</v>
      </c>
      <c r="O93" s="148">
        <f t="shared" si="0"/>
        <v>662000</v>
      </c>
    </row>
    <row r="94" spans="1:15" x14ac:dyDescent="0.25">
      <c r="A94" s="194">
        <v>43983</v>
      </c>
      <c r="B94" s="195">
        <v>650</v>
      </c>
      <c r="C94" s="195">
        <v>19</v>
      </c>
      <c r="D94" s="204">
        <v>55</v>
      </c>
      <c r="E94" s="195">
        <v>973</v>
      </c>
      <c r="F94" s="200">
        <v>16356.269443333333</v>
      </c>
      <c r="G94" s="195">
        <v>31</v>
      </c>
      <c r="H94" s="195">
        <v>973</v>
      </c>
      <c r="I94" s="195">
        <v>689</v>
      </c>
      <c r="J94" s="195">
        <v>1087.07</v>
      </c>
      <c r="K94" s="195">
        <v>10605</v>
      </c>
      <c r="O94" s="148">
        <f t="shared" si="0"/>
        <v>669000</v>
      </c>
    </row>
    <row r="95" spans="1:15" x14ac:dyDescent="0.25">
      <c r="A95" s="194">
        <v>44013</v>
      </c>
      <c r="B95" s="195">
        <v>750</v>
      </c>
      <c r="C95" s="195">
        <v>35</v>
      </c>
      <c r="D95" s="204">
        <v>68</v>
      </c>
      <c r="E95" s="195">
        <v>902</v>
      </c>
      <c r="F95" s="200">
        <v>14666.40456451613</v>
      </c>
      <c r="G95" s="195">
        <v>36</v>
      </c>
      <c r="H95" s="195">
        <v>901</v>
      </c>
      <c r="I95" s="195">
        <v>676</v>
      </c>
      <c r="J95" s="195">
        <v>1084.6300000000001</v>
      </c>
      <c r="K95" s="195">
        <v>10398</v>
      </c>
      <c r="O95" s="148">
        <f t="shared" si="0"/>
        <v>785000</v>
      </c>
    </row>
    <row r="96" spans="1:15" x14ac:dyDescent="0.25">
      <c r="A96" s="194">
        <v>44044</v>
      </c>
      <c r="B96" s="195">
        <v>833</v>
      </c>
      <c r="C96" s="195">
        <v>69</v>
      </c>
      <c r="D96" s="204">
        <v>72</v>
      </c>
      <c r="E96" s="195">
        <v>847</v>
      </c>
      <c r="F96" s="200">
        <v>13777.168000967742</v>
      </c>
      <c r="G96" s="195">
        <v>37</v>
      </c>
      <c r="H96" s="195">
        <v>845</v>
      </c>
      <c r="I96" s="195">
        <v>673</v>
      </c>
      <c r="J96" s="195">
        <v>1084.04</v>
      </c>
      <c r="K96" s="195">
        <v>10349</v>
      </c>
      <c r="O96" s="148">
        <f t="shared" si="0"/>
        <v>902000</v>
      </c>
    </row>
    <row r="97" spans="1:15" x14ac:dyDescent="0.25">
      <c r="A97" s="194">
        <v>44075</v>
      </c>
      <c r="B97" s="195">
        <v>602</v>
      </c>
      <c r="C97" s="195">
        <v>57</v>
      </c>
      <c r="D97" s="204">
        <v>59</v>
      </c>
      <c r="E97" s="195">
        <v>646</v>
      </c>
      <c r="F97" s="200">
        <v>10853.909726666667</v>
      </c>
      <c r="G97" s="195">
        <v>29</v>
      </c>
      <c r="H97" s="195">
        <v>645</v>
      </c>
      <c r="I97" s="195">
        <v>668</v>
      </c>
      <c r="J97" s="195">
        <v>1083.21</v>
      </c>
      <c r="K97" s="195">
        <v>10279</v>
      </c>
      <c r="O97" s="148">
        <f t="shared" si="0"/>
        <v>659000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F921F-ACC4-47CE-AD5C-339ADD85EE00}">
  <dimension ref="A1:K97"/>
  <sheetViews>
    <sheetView tabSelected="1" topLeftCell="K1" zoomScaleNormal="100" workbookViewId="0">
      <pane ySplit="1" topLeftCell="A15" activePane="bottomLeft" state="frozen"/>
      <selection pane="bottomLeft" activeCell="O17" sqref="O17"/>
    </sheetView>
  </sheetViews>
  <sheetFormatPr defaultColWidth="21.28515625" defaultRowHeight="18.75" x14ac:dyDescent="0.3"/>
  <cols>
    <col min="1" max="1" width="11.7109375" style="202" bestFit="1" customWidth="1"/>
    <col min="2" max="3" width="21.28515625" style="201"/>
    <col min="4" max="4" width="23.5703125" style="201" customWidth="1"/>
    <col min="5" max="16384" width="21.28515625" style="201"/>
  </cols>
  <sheetData>
    <row r="1" spans="1:11" ht="56.25" x14ac:dyDescent="0.3">
      <c r="A1" s="149" t="s">
        <v>38</v>
      </c>
      <c r="B1" s="150" t="s">
        <v>68</v>
      </c>
      <c r="C1" s="150" t="s">
        <v>67</v>
      </c>
      <c r="D1" s="150" t="s">
        <v>69</v>
      </c>
      <c r="E1" s="150" t="s">
        <v>60</v>
      </c>
      <c r="F1" s="150" t="s">
        <v>66</v>
      </c>
      <c r="G1" s="150" t="s">
        <v>70</v>
      </c>
      <c r="H1" s="150" t="s">
        <v>80</v>
      </c>
      <c r="I1" s="150" t="s">
        <v>71</v>
      </c>
      <c r="J1" s="215" t="s">
        <v>81</v>
      </c>
      <c r="K1" s="215" t="s">
        <v>82</v>
      </c>
    </row>
    <row r="2" spans="1:11" x14ac:dyDescent="0.3">
      <c r="A2" s="196">
        <v>41183</v>
      </c>
      <c r="B2" s="203">
        <v>294062.37857000006</v>
      </c>
      <c r="C2" s="203">
        <v>36964.31957</v>
      </c>
      <c r="D2" s="203">
        <v>498059.01899999997</v>
      </c>
      <c r="E2" s="203">
        <v>8100.1533999999992</v>
      </c>
      <c r="F2" s="152">
        <v>3619.46</v>
      </c>
      <c r="G2" s="151">
        <v>5150000</v>
      </c>
      <c r="H2" s="151">
        <v>13706000</v>
      </c>
      <c r="I2" s="151">
        <v>495</v>
      </c>
      <c r="J2" s="201">
        <f>4.096*1000000</f>
        <v>4096000</v>
      </c>
      <c r="K2" s="201">
        <f t="shared" ref="K2:K35" si="0">6.27*1000000</f>
        <v>6270000</v>
      </c>
    </row>
    <row r="3" spans="1:11" x14ac:dyDescent="0.3">
      <c r="A3" s="194">
        <v>41214</v>
      </c>
      <c r="B3" s="203">
        <v>272956.04836999997</v>
      </c>
      <c r="C3" s="203">
        <v>35024.808969999998</v>
      </c>
      <c r="D3" s="203">
        <v>729978.15990000009</v>
      </c>
      <c r="E3" s="203">
        <v>12267.688516666669</v>
      </c>
      <c r="F3" s="151">
        <v>3615.1</v>
      </c>
      <c r="G3" s="151">
        <v>5114000</v>
      </c>
      <c r="H3" s="151">
        <v>13251000</v>
      </c>
      <c r="I3" s="151">
        <v>736</v>
      </c>
      <c r="J3" s="201">
        <f t="shared" ref="J3:J66" si="1">4.096*1000000</f>
        <v>4096000</v>
      </c>
      <c r="K3" s="201">
        <f t="shared" si="0"/>
        <v>6270000</v>
      </c>
    </row>
    <row r="4" spans="1:11" x14ac:dyDescent="0.3">
      <c r="A4" s="194">
        <v>41244</v>
      </c>
      <c r="B4" s="203">
        <v>247083.98243</v>
      </c>
      <c r="C4" s="203">
        <v>27163.755714999999</v>
      </c>
      <c r="D4" s="203">
        <v>800945.10669999989</v>
      </c>
      <c r="E4" s="203">
        <v>13026.12338064516</v>
      </c>
      <c r="F4" s="152">
        <v>3609.82</v>
      </c>
      <c r="G4" s="151">
        <v>5071000</v>
      </c>
      <c r="H4" s="151">
        <v>12713000</v>
      </c>
      <c r="I4" s="151">
        <v>800</v>
      </c>
      <c r="J4" s="201">
        <f t="shared" si="1"/>
        <v>4096000</v>
      </c>
      <c r="K4" s="201">
        <f t="shared" si="0"/>
        <v>6270000</v>
      </c>
    </row>
    <row r="5" spans="1:11" x14ac:dyDescent="0.3">
      <c r="A5" s="194">
        <v>41275</v>
      </c>
      <c r="B5" s="203">
        <v>230462.6335</v>
      </c>
      <c r="C5" s="203">
        <v>8170.891230000002</v>
      </c>
      <c r="D5" s="203">
        <v>800838.02240000002</v>
      </c>
      <c r="E5" s="203">
        <v>13024.381819354841</v>
      </c>
      <c r="F5" s="151">
        <v>3604.42</v>
      </c>
      <c r="G5" s="151">
        <v>5028000</v>
      </c>
      <c r="H5" s="151">
        <v>12177000</v>
      </c>
      <c r="I5" s="151">
        <v>801</v>
      </c>
      <c r="J5" s="201">
        <f t="shared" si="1"/>
        <v>4096000</v>
      </c>
      <c r="K5" s="201">
        <f t="shared" si="0"/>
        <v>6270000</v>
      </c>
    </row>
    <row r="6" spans="1:11" x14ac:dyDescent="0.3">
      <c r="A6" s="194">
        <v>41306</v>
      </c>
      <c r="B6" s="203">
        <v>299549.33694000001</v>
      </c>
      <c r="C6" s="203">
        <v>8596.8386039999987</v>
      </c>
      <c r="D6" s="203">
        <v>599801.17889999994</v>
      </c>
      <c r="E6" s="203">
        <v>10799.991462857144</v>
      </c>
      <c r="F6" s="151">
        <v>3601.47</v>
      </c>
      <c r="G6" s="151">
        <v>5005000</v>
      </c>
      <c r="H6" s="151">
        <v>11891000</v>
      </c>
      <c r="I6" s="151">
        <v>595</v>
      </c>
      <c r="J6" s="201">
        <f t="shared" si="1"/>
        <v>4096000</v>
      </c>
      <c r="K6" s="201">
        <f t="shared" si="0"/>
        <v>6270000</v>
      </c>
    </row>
    <row r="7" spans="1:11" x14ac:dyDescent="0.3">
      <c r="A7" s="194">
        <v>41334</v>
      </c>
      <c r="B7" s="203">
        <v>356662.66485000012</v>
      </c>
      <c r="C7" s="203">
        <v>14369.289197000002</v>
      </c>
      <c r="D7" s="203">
        <v>601199.61560000002</v>
      </c>
      <c r="E7" s="203">
        <v>9777.5743935483843</v>
      </c>
      <c r="F7" s="151">
        <v>3598.96</v>
      </c>
      <c r="G7" s="151">
        <v>4986000</v>
      </c>
      <c r="H7" s="151">
        <v>11651000</v>
      </c>
      <c r="I7" s="151">
        <v>594</v>
      </c>
      <c r="J7" s="201">
        <f t="shared" si="1"/>
        <v>4096000</v>
      </c>
      <c r="K7" s="201">
        <f t="shared" si="0"/>
        <v>6270000</v>
      </c>
    </row>
    <row r="8" spans="1:11" x14ac:dyDescent="0.3">
      <c r="A8" s="194">
        <v>41365</v>
      </c>
      <c r="B8" s="203">
        <v>325894.90182999993</v>
      </c>
      <c r="C8" s="203">
        <v>22445.097468999997</v>
      </c>
      <c r="D8" s="203">
        <v>550906.96470000013</v>
      </c>
      <c r="E8" s="203">
        <v>9258.2975966666691</v>
      </c>
      <c r="F8" s="151">
        <v>3596.53</v>
      </c>
      <c r="G8" s="151">
        <v>4967000</v>
      </c>
      <c r="H8" s="151">
        <v>11422000</v>
      </c>
      <c r="I8" s="151">
        <v>547</v>
      </c>
      <c r="J8" s="201">
        <f t="shared" si="1"/>
        <v>4096000</v>
      </c>
      <c r="K8" s="201">
        <f t="shared" si="0"/>
        <v>6270000</v>
      </c>
    </row>
    <row r="9" spans="1:11" x14ac:dyDescent="0.3">
      <c r="A9" s="194">
        <v>41395</v>
      </c>
      <c r="B9" s="203">
        <v>924567.49559999991</v>
      </c>
      <c r="C9" s="203">
        <v>26337.319690999997</v>
      </c>
      <c r="D9" s="203">
        <v>601526.09609999985</v>
      </c>
      <c r="E9" s="203">
        <v>9782.8840922580657</v>
      </c>
      <c r="F9" s="151">
        <v>3599.44</v>
      </c>
      <c r="G9" s="151">
        <v>4989000</v>
      </c>
      <c r="H9" s="151">
        <v>11697000</v>
      </c>
      <c r="I9" s="151">
        <v>591</v>
      </c>
      <c r="J9" s="201">
        <f t="shared" si="1"/>
        <v>4096000</v>
      </c>
      <c r="K9" s="201">
        <f t="shared" si="0"/>
        <v>6270000</v>
      </c>
    </row>
    <row r="10" spans="1:11" x14ac:dyDescent="0.3">
      <c r="A10" s="194">
        <v>41426</v>
      </c>
      <c r="B10" s="203">
        <v>906543.22835000011</v>
      </c>
      <c r="C10" s="203">
        <v>41864.407449999992</v>
      </c>
      <c r="D10" s="203">
        <v>799858.30109999992</v>
      </c>
      <c r="E10" s="203">
        <v>13442.063120000004</v>
      </c>
      <c r="F10" s="151">
        <v>3600.07</v>
      </c>
      <c r="G10" s="151">
        <v>4994000</v>
      </c>
      <c r="H10" s="151">
        <v>11757000</v>
      </c>
      <c r="I10" s="151">
        <v>800</v>
      </c>
      <c r="J10" s="201">
        <f t="shared" si="1"/>
        <v>4096000</v>
      </c>
      <c r="K10" s="201">
        <f t="shared" si="0"/>
        <v>6270000</v>
      </c>
    </row>
    <row r="11" spans="1:11" x14ac:dyDescent="0.3">
      <c r="A11" s="194">
        <v>41456</v>
      </c>
      <c r="B11" s="203">
        <v>297719.82401000004</v>
      </c>
      <c r="C11" s="203">
        <v>49105.057059999992</v>
      </c>
      <c r="D11" s="203">
        <v>847501.76699999988</v>
      </c>
      <c r="E11" s="203">
        <v>13783.294867741934</v>
      </c>
      <c r="F11" s="151">
        <v>3594.17</v>
      </c>
      <c r="G11" s="151">
        <v>4950000</v>
      </c>
      <c r="H11" s="151">
        <v>11202000</v>
      </c>
      <c r="I11" s="151">
        <v>862</v>
      </c>
      <c r="J11" s="201">
        <f t="shared" si="1"/>
        <v>4096000</v>
      </c>
      <c r="K11" s="201">
        <f t="shared" si="0"/>
        <v>6270000</v>
      </c>
    </row>
    <row r="12" spans="1:11" x14ac:dyDescent="0.3">
      <c r="A12" s="194">
        <v>41487</v>
      </c>
      <c r="B12" s="203">
        <v>400897.64645000006</v>
      </c>
      <c r="C12" s="203">
        <v>47356.684449999993</v>
      </c>
      <c r="D12" s="203">
        <v>800964.44229999988</v>
      </c>
      <c r="E12" s="203">
        <v>13026.43784516129</v>
      </c>
      <c r="F12" s="151">
        <v>3589.64</v>
      </c>
      <c r="G12" s="151">
        <v>4917000</v>
      </c>
      <c r="H12" s="151">
        <v>10788000</v>
      </c>
      <c r="I12" s="151">
        <v>815</v>
      </c>
      <c r="J12" s="201">
        <f t="shared" si="1"/>
        <v>4096000</v>
      </c>
      <c r="K12" s="201">
        <f t="shared" si="0"/>
        <v>6270000</v>
      </c>
    </row>
    <row r="13" spans="1:11" x14ac:dyDescent="0.3">
      <c r="A13" s="194">
        <v>41518</v>
      </c>
      <c r="B13" s="203">
        <v>801787.26776000008</v>
      </c>
      <c r="C13" s="203">
        <v>43512.102440000002</v>
      </c>
      <c r="D13" s="203">
        <v>600491.48550000007</v>
      </c>
      <c r="E13" s="203">
        <v>10091.593025</v>
      </c>
      <c r="F13" s="151">
        <v>3591.25</v>
      </c>
      <c r="G13" s="151">
        <v>4928000</v>
      </c>
      <c r="H13" s="151">
        <v>10934000</v>
      </c>
      <c r="I13" s="151">
        <v>607</v>
      </c>
      <c r="J13" s="201">
        <f t="shared" si="1"/>
        <v>4096000</v>
      </c>
      <c r="K13" s="201">
        <f t="shared" si="0"/>
        <v>6270000</v>
      </c>
    </row>
    <row r="14" spans="1:11" x14ac:dyDescent="0.3">
      <c r="A14" s="194">
        <v>41548</v>
      </c>
      <c r="B14" s="203">
        <v>475048.33234999998</v>
      </c>
      <c r="C14" s="203">
        <v>30338.696790999998</v>
      </c>
      <c r="D14" s="203">
        <v>481090.51559999998</v>
      </c>
      <c r="E14" s="203">
        <v>7824.1871506451607</v>
      </c>
      <c r="F14" s="152">
        <v>3590.88</v>
      </c>
      <c r="G14" s="151">
        <v>4926000</v>
      </c>
      <c r="H14" s="151">
        <v>10900000</v>
      </c>
      <c r="I14" s="151">
        <v>483</v>
      </c>
      <c r="J14" s="201">
        <f t="shared" si="1"/>
        <v>4096000</v>
      </c>
      <c r="K14" s="201">
        <f t="shared" si="0"/>
        <v>6270000</v>
      </c>
    </row>
    <row r="15" spans="1:11" x14ac:dyDescent="0.3">
      <c r="A15" s="194">
        <v>41579</v>
      </c>
      <c r="B15" s="203">
        <v>434762.72772999987</v>
      </c>
      <c r="C15" s="203">
        <v>29031.110847000004</v>
      </c>
      <c r="D15" s="203">
        <v>696129.57720000029</v>
      </c>
      <c r="E15" s="203">
        <v>11698.844274000001</v>
      </c>
      <c r="F15" s="151">
        <v>3587.9</v>
      </c>
      <c r="G15" s="151">
        <v>4904000</v>
      </c>
      <c r="H15" s="151">
        <v>10631000</v>
      </c>
      <c r="I15" s="151">
        <v>698</v>
      </c>
      <c r="J15" s="201">
        <f t="shared" si="1"/>
        <v>4096000</v>
      </c>
      <c r="K15" s="201">
        <f t="shared" si="0"/>
        <v>6270000</v>
      </c>
    </row>
    <row r="16" spans="1:11" x14ac:dyDescent="0.3">
      <c r="A16" s="196">
        <v>41609</v>
      </c>
      <c r="B16" s="203">
        <v>291185.16815000004</v>
      </c>
      <c r="C16" s="203">
        <v>22802.755021000004</v>
      </c>
      <c r="D16" s="203">
        <v>600656.29349999991</v>
      </c>
      <c r="E16" s="203">
        <v>9768.7381109677408</v>
      </c>
      <c r="F16" s="152">
        <v>3584.43</v>
      </c>
      <c r="G16" s="151">
        <v>4880000</v>
      </c>
      <c r="H16" s="151">
        <v>10324000</v>
      </c>
      <c r="I16" s="151">
        <v>595</v>
      </c>
      <c r="J16" s="201">
        <f t="shared" si="1"/>
        <v>4096000</v>
      </c>
      <c r="K16" s="201">
        <f t="shared" si="0"/>
        <v>6270000</v>
      </c>
    </row>
    <row r="17" spans="1:11" x14ac:dyDescent="0.3">
      <c r="A17" s="196">
        <v>41640</v>
      </c>
      <c r="B17" s="203">
        <v>271315.01690000005</v>
      </c>
      <c r="C17" s="203">
        <v>6761.7753119999988</v>
      </c>
      <c r="D17" s="203">
        <v>800321.80160000001</v>
      </c>
      <c r="E17" s="203">
        <v>13015.986296774194</v>
      </c>
      <c r="F17" s="151">
        <v>3578.69</v>
      </c>
      <c r="G17" s="151">
        <v>4840000</v>
      </c>
      <c r="H17" s="151">
        <v>9828000</v>
      </c>
      <c r="I17" s="151">
        <v>811</v>
      </c>
      <c r="J17" s="201">
        <f t="shared" si="1"/>
        <v>4096000</v>
      </c>
      <c r="K17" s="201">
        <f t="shared" si="0"/>
        <v>6270000</v>
      </c>
    </row>
    <row r="18" spans="1:11" x14ac:dyDescent="0.3">
      <c r="A18" s="196">
        <v>41671</v>
      </c>
      <c r="B18" s="203">
        <v>320719.40737999993</v>
      </c>
      <c r="C18" s="203">
        <v>7032.9108609999994</v>
      </c>
      <c r="D18" s="203">
        <v>599470.6969000001</v>
      </c>
      <c r="E18" s="203">
        <v>10794.040828571427</v>
      </c>
      <c r="F18" s="151">
        <v>3575.55</v>
      </c>
      <c r="G18" s="151">
        <v>4819000</v>
      </c>
      <c r="H18" s="151">
        <v>9563000</v>
      </c>
      <c r="I18" s="151">
        <v>604</v>
      </c>
      <c r="J18" s="201">
        <f t="shared" si="1"/>
        <v>4096000</v>
      </c>
      <c r="K18" s="201">
        <f t="shared" si="0"/>
        <v>6270000</v>
      </c>
    </row>
    <row r="19" spans="1:11" x14ac:dyDescent="0.3">
      <c r="A19" s="196">
        <v>41699</v>
      </c>
      <c r="B19" s="203">
        <v>444310.40294000006</v>
      </c>
      <c r="C19" s="203">
        <v>11885.013489999998</v>
      </c>
      <c r="D19" s="203">
        <v>503514.22979999997</v>
      </c>
      <c r="E19" s="203">
        <v>8188.8738977419353</v>
      </c>
      <c r="F19" s="151">
        <v>3574.76</v>
      </c>
      <c r="G19" s="151">
        <v>4813000</v>
      </c>
      <c r="H19" s="151">
        <v>9497000</v>
      </c>
      <c r="I19" s="151">
        <v>510</v>
      </c>
      <c r="J19" s="201">
        <f t="shared" si="1"/>
        <v>4096000</v>
      </c>
      <c r="K19" s="201">
        <f t="shared" si="0"/>
        <v>6270000</v>
      </c>
    </row>
    <row r="20" spans="1:11" x14ac:dyDescent="0.3">
      <c r="A20" s="196">
        <v>41730</v>
      </c>
      <c r="B20" s="203">
        <v>774059.78943</v>
      </c>
      <c r="C20" s="203">
        <v>18941.654623000002</v>
      </c>
      <c r="D20" s="203">
        <v>501685.33489999996</v>
      </c>
      <c r="E20" s="203">
        <v>8431.1007636666673</v>
      </c>
      <c r="F20" s="151">
        <v>3577.56</v>
      </c>
      <c r="G20" s="151">
        <v>4832000</v>
      </c>
      <c r="H20" s="151">
        <v>9732000</v>
      </c>
      <c r="I20" s="151">
        <v>512</v>
      </c>
      <c r="J20" s="201">
        <f t="shared" si="1"/>
        <v>4096000</v>
      </c>
      <c r="K20" s="201">
        <f t="shared" si="0"/>
        <v>6270000</v>
      </c>
    </row>
    <row r="21" spans="1:11" x14ac:dyDescent="0.3">
      <c r="A21" s="196">
        <v>41760</v>
      </c>
      <c r="B21" s="203">
        <v>1632006.8814000003</v>
      </c>
      <c r="C21" s="203">
        <v>23618.869814000001</v>
      </c>
      <c r="D21" s="203">
        <v>493263.17129999999</v>
      </c>
      <c r="E21" s="203">
        <v>8022.1564109677402</v>
      </c>
      <c r="F21" s="151">
        <v>3589.38</v>
      </c>
      <c r="G21" s="151">
        <v>4915000</v>
      </c>
      <c r="H21" s="151">
        <v>10764000</v>
      </c>
      <c r="I21" s="151">
        <v>498</v>
      </c>
      <c r="J21" s="201">
        <f t="shared" si="1"/>
        <v>4096000</v>
      </c>
      <c r="K21" s="201">
        <f t="shared" si="0"/>
        <v>6270000</v>
      </c>
    </row>
    <row r="22" spans="1:11" x14ac:dyDescent="0.3">
      <c r="A22" s="196">
        <v>41791</v>
      </c>
      <c r="B22" s="203">
        <v>2675873.7328000003</v>
      </c>
      <c r="C22" s="203">
        <v>42395.57172</v>
      </c>
      <c r="D22" s="203">
        <v>598252.72250000003</v>
      </c>
      <c r="E22" s="203">
        <v>10053.969353333332</v>
      </c>
      <c r="F22" s="151">
        <v>3609.19</v>
      </c>
      <c r="G22" s="151">
        <v>5066000</v>
      </c>
      <c r="H22" s="151">
        <v>12649000</v>
      </c>
      <c r="I22" s="151">
        <v>609</v>
      </c>
      <c r="J22" s="201">
        <f t="shared" si="1"/>
        <v>4096000</v>
      </c>
      <c r="K22" s="201">
        <f t="shared" si="0"/>
        <v>6270000</v>
      </c>
    </row>
    <row r="23" spans="1:11" x14ac:dyDescent="0.3">
      <c r="A23" s="196">
        <v>41821</v>
      </c>
      <c r="B23" s="203">
        <v>730454.02309999999</v>
      </c>
      <c r="C23" s="203">
        <v>53459.211939999979</v>
      </c>
      <c r="D23" s="203">
        <v>800029.49149999989</v>
      </c>
      <c r="E23" s="203">
        <v>13011.232322580645</v>
      </c>
      <c r="F23" s="151">
        <v>3608.05</v>
      </c>
      <c r="G23" s="151">
        <v>5056000</v>
      </c>
      <c r="H23" s="151">
        <v>12535000</v>
      </c>
      <c r="I23" s="151">
        <v>814</v>
      </c>
      <c r="J23" s="201">
        <f t="shared" si="1"/>
        <v>4096000</v>
      </c>
      <c r="K23" s="201">
        <f t="shared" si="0"/>
        <v>6270000</v>
      </c>
    </row>
    <row r="24" spans="1:11" x14ac:dyDescent="0.3">
      <c r="A24" s="196">
        <v>41852</v>
      </c>
      <c r="B24" s="203">
        <v>615161.73709999991</v>
      </c>
      <c r="C24" s="203">
        <v>52647.160100000001</v>
      </c>
      <c r="D24" s="203">
        <v>801048.77689999994</v>
      </c>
      <c r="E24" s="203">
        <v>13027.809409677422</v>
      </c>
      <c r="F24" s="151">
        <v>3605.82</v>
      </c>
      <c r="G24" s="151">
        <v>5039000</v>
      </c>
      <c r="H24" s="151">
        <v>12314000</v>
      </c>
      <c r="I24" s="151">
        <v>818</v>
      </c>
      <c r="J24" s="201">
        <f t="shared" si="1"/>
        <v>4096000</v>
      </c>
      <c r="K24" s="201">
        <f t="shared" si="0"/>
        <v>6270000</v>
      </c>
    </row>
    <row r="25" spans="1:11" x14ac:dyDescent="0.3">
      <c r="A25" s="196">
        <v>41883</v>
      </c>
      <c r="B25" s="203">
        <v>621640.29130000004</v>
      </c>
      <c r="C25" s="203">
        <v>48257.064379999982</v>
      </c>
      <c r="D25" s="203">
        <v>604194.54709999997</v>
      </c>
      <c r="E25" s="203">
        <v>10153.825038666666</v>
      </c>
      <c r="F25" s="151">
        <v>3605.53</v>
      </c>
      <c r="G25" s="151">
        <v>5037000</v>
      </c>
      <c r="H25" s="151">
        <v>12286000</v>
      </c>
      <c r="I25" s="151">
        <v>619</v>
      </c>
      <c r="J25" s="201">
        <f t="shared" si="1"/>
        <v>4096000</v>
      </c>
      <c r="K25" s="201">
        <f t="shared" si="0"/>
        <v>6270000</v>
      </c>
    </row>
    <row r="26" spans="1:11" x14ac:dyDescent="0.3">
      <c r="A26" s="196">
        <v>41913</v>
      </c>
      <c r="B26" s="203">
        <v>635761.09249999991</v>
      </c>
      <c r="C26" s="203">
        <v>33575.217669999998</v>
      </c>
      <c r="D26" s="203">
        <v>597939.31519999984</v>
      </c>
      <c r="E26" s="203">
        <v>9724.5506870967747</v>
      </c>
      <c r="F26" s="152">
        <v>3605.57</v>
      </c>
      <c r="G26" s="151">
        <v>5037000</v>
      </c>
      <c r="H26" s="151">
        <v>12290000</v>
      </c>
      <c r="I26" s="151">
        <v>613</v>
      </c>
      <c r="J26" s="201">
        <f t="shared" si="1"/>
        <v>4096000</v>
      </c>
      <c r="K26" s="201">
        <f t="shared" si="0"/>
        <v>6270000</v>
      </c>
    </row>
    <row r="27" spans="1:11" x14ac:dyDescent="0.3">
      <c r="A27" s="196">
        <v>41944</v>
      </c>
      <c r="B27" s="203">
        <v>419693.08265999996</v>
      </c>
      <c r="C27" s="203">
        <v>31924.803</v>
      </c>
      <c r="D27" s="203">
        <v>776770.23979999998</v>
      </c>
      <c r="E27" s="203">
        <v>13054.055417333333</v>
      </c>
      <c r="F27" s="151">
        <v>3601.87</v>
      </c>
      <c r="G27" s="151">
        <v>5008000</v>
      </c>
      <c r="H27" s="151">
        <v>11929000</v>
      </c>
      <c r="I27" s="151">
        <v>785</v>
      </c>
      <c r="J27" s="201">
        <f t="shared" si="1"/>
        <v>4096000</v>
      </c>
      <c r="K27" s="201">
        <f t="shared" si="0"/>
        <v>6270000</v>
      </c>
    </row>
    <row r="28" spans="1:11" x14ac:dyDescent="0.3">
      <c r="A28" s="196">
        <v>41974</v>
      </c>
      <c r="B28" s="203">
        <v>465223.22635000007</v>
      </c>
      <c r="C28" s="203">
        <v>24949.585360999998</v>
      </c>
      <c r="D28" s="203">
        <v>864374.5209</v>
      </c>
      <c r="E28" s="203">
        <v>14057.703900000004</v>
      </c>
      <c r="F28" s="152">
        <v>3597.75</v>
      </c>
      <c r="G28" s="151">
        <v>4977000</v>
      </c>
      <c r="H28" s="151">
        <v>11537000</v>
      </c>
      <c r="I28" s="151">
        <v>880</v>
      </c>
      <c r="J28" s="201">
        <f t="shared" si="1"/>
        <v>4096000</v>
      </c>
      <c r="K28" s="201">
        <f t="shared" si="0"/>
        <v>6270000</v>
      </c>
    </row>
    <row r="29" spans="1:11" x14ac:dyDescent="0.3">
      <c r="A29" s="196">
        <v>42005</v>
      </c>
      <c r="B29" s="203">
        <v>448502.52014999994</v>
      </c>
      <c r="C29" s="203">
        <v>7512.585192999999</v>
      </c>
      <c r="D29" s="203">
        <v>862083.01500000001</v>
      </c>
      <c r="E29" s="203">
        <v>14020.436135483871</v>
      </c>
      <c r="F29" s="151">
        <v>3593.57</v>
      </c>
      <c r="G29" s="151">
        <v>4945000</v>
      </c>
      <c r="H29" s="151">
        <v>11147000</v>
      </c>
      <c r="I29" s="151">
        <v>878</v>
      </c>
      <c r="J29" s="201">
        <f t="shared" si="1"/>
        <v>4096000</v>
      </c>
      <c r="K29" s="201">
        <f t="shared" si="0"/>
        <v>6270000</v>
      </c>
    </row>
    <row r="30" spans="1:11" x14ac:dyDescent="0.3">
      <c r="A30" s="196">
        <v>42036</v>
      </c>
      <c r="B30" s="203">
        <v>464120.49784000003</v>
      </c>
      <c r="C30" s="203">
        <v>7977.1343449999986</v>
      </c>
      <c r="D30" s="203">
        <v>589192.88370000001</v>
      </c>
      <c r="E30" s="203">
        <v>10608.979009999997</v>
      </c>
      <c r="F30" s="151">
        <v>3592.23</v>
      </c>
      <c r="G30" s="151">
        <v>4936000</v>
      </c>
      <c r="H30" s="151">
        <v>11024000</v>
      </c>
      <c r="I30" s="151">
        <v>595</v>
      </c>
      <c r="J30" s="201">
        <f t="shared" si="1"/>
        <v>4096000</v>
      </c>
      <c r="K30" s="201">
        <f t="shared" si="0"/>
        <v>6270000</v>
      </c>
    </row>
    <row r="31" spans="1:11" x14ac:dyDescent="0.3">
      <c r="A31" s="196">
        <v>42064</v>
      </c>
      <c r="B31" s="203">
        <v>543432.27480000001</v>
      </c>
      <c r="C31" s="203">
        <v>13515.075070000001</v>
      </c>
      <c r="D31" s="203">
        <v>649250.71979999996</v>
      </c>
      <c r="E31" s="203">
        <v>10559.050691935485</v>
      </c>
      <c r="F31" s="151">
        <v>3591.02</v>
      </c>
      <c r="G31" s="151">
        <v>4927000</v>
      </c>
      <c r="H31" s="151">
        <v>10913000</v>
      </c>
      <c r="I31" s="151">
        <v>656</v>
      </c>
      <c r="J31" s="201">
        <f t="shared" si="1"/>
        <v>4096000</v>
      </c>
      <c r="K31" s="201">
        <f t="shared" si="0"/>
        <v>6270000</v>
      </c>
    </row>
    <row r="32" spans="1:11" x14ac:dyDescent="0.3">
      <c r="A32" s="196">
        <v>42095</v>
      </c>
      <c r="B32" s="203">
        <v>539283.27760000003</v>
      </c>
      <c r="C32" s="203">
        <v>21364.30877</v>
      </c>
      <c r="D32" s="203">
        <v>600308.92940000002</v>
      </c>
      <c r="E32" s="203">
        <v>10088.525061999997</v>
      </c>
      <c r="F32" s="151">
        <v>3590.18</v>
      </c>
      <c r="G32" s="151">
        <v>4921000</v>
      </c>
      <c r="H32" s="151">
        <v>10837000</v>
      </c>
      <c r="I32" s="151">
        <v>610</v>
      </c>
      <c r="J32" s="201">
        <f t="shared" si="1"/>
        <v>4096000</v>
      </c>
      <c r="K32" s="201">
        <f t="shared" si="0"/>
        <v>6270000</v>
      </c>
    </row>
    <row r="33" spans="1:11" x14ac:dyDescent="0.3">
      <c r="A33" s="196">
        <v>42125</v>
      </c>
      <c r="B33" s="203">
        <v>1431243.7908000003</v>
      </c>
      <c r="C33" s="203">
        <v>25495.276185999999</v>
      </c>
      <c r="D33" s="203">
        <v>698702.75450000004</v>
      </c>
      <c r="E33" s="203">
        <v>11363.310937741937</v>
      </c>
      <c r="F33" s="151">
        <v>3597.27</v>
      </c>
      <c r="G33" s="151">
        <v>4973000</v>
      </c>
      <c r="H33" s="151">
        <v>11491000</v>
      </c>
      <c r="I33" s="151">
        <v>708</v>
      </c>
      <c r="J33" s="201">
        <f t="shared" si="1"/>
        <v>4096000</v>
      </c>
      <c r="K33" s="201">
        <f t="shared" si="0"/>
        <v>6270000</v>
      </c>
    </row>
    <row r="34" spans="1:11" x14ac:dyDescent="0.3">
      <c r="A34" s="196">
        <v>42156</v>
      </c>
      <c r="B34" s="203">
        <v>2569954.8813999998</v>
      </c>
      <c r="C34" s="203">
        <v>43626.665089999995</v>
      </c>
      <c r="D34" s="203">
        <v>800000.05650000006</v>
      </c>
      <c r="E34" s="203">
        <v>13444.445396666666</v>
      </c>
      <c r="F34" s="151">
        <v>3613.54</v>
      </c>
      <c r="G34" s="151">
        <v>5101000</v>
      </c>
      <c r="H34" s="151">
        <v>13090000</v>
      </c>
      <c r="I34" s="151">
        <v>801</v>
      </c>
      <c r="J34" s="201">
        <f t="shared" si="1"/>
        <v>4096000</v>
      </c>
      <c r="K34" s="201">
        <f t="shared" si="0"/>
        <v>6270000</v>
      </c>
    </row>
    <row r="35" spans="1:11" x14ac:dyDescent="0.3">
      <c r="A35" s="196">
        <v>42186</v>
      </c>
      <c r="B35" s="203">
        <v>1001764.3801</v>
      </c>
      <c r="C35" s="203">
        <v>55170.68039999999</v>
      </c>
      <c r="D35" s="203">
        <v>1048220.6198</v>
      </c>
      <c r="E35" s="203">
        <v>17047.674070967743</v>
      </c>
      <c r="F35" s="151">
        <v>3612.62</v>
      </c>
      <c r="G35" s="151">
        <v>5093000</v>
      </c>
      <c r="H35" s="151">
        <v>12996000</v>
      </c>
      <c r="I35" s="151">
        <v>1079</v>
      </c>
      <c r="J35" s="201">
        <f t="shared" si="1"/>
        <v>4096000</v>
      </c>
      <c r="K35" s="201">
        <f t="shared" si="0"/>
        <v>6270000</v>
      </c>
    </row>
    <row r="36" spans="1:11" x14ac:dyDescent="0.3">
      <c r="A36" s="196">
        <v>42217</v>
      </c>
      <c r="B36" s="203">
        <v>465816.28471999994</v>
      </c>
      <c r="C36" s="203">
        <v>54118.425639999979</v>
      </c>
      <c r="D36" s="203">
        <v>799328.21909999987</v>
      </c>
      <c r="E36" s="203">
        <v>12999.827225806446</v>
      </c>
      <c r="F36" s="151">
        <v>3609.07</v>
      </c>
      <c r="G36" s="151">
        <v>5065000</v>
      </c>
      <c r="H36" s="151">
        <v>12637000</v>
      </c>
      <c r="I36" s="151">
        <v>821</v>
      </c>
      <c r="J36" s="201">
        <f t="shared" si="1"/>
        <v>4096000</v>
      </c>
      <c r="K36" s="201">
        <f>6.27*1000000</f>
        <v>6270000</v>
      </c>
    </row>
    <row r="37" spans="1:11" x14ac:dyDescent="0.3">
      <c r="A37" s="196">
        <v>42248</v>
      </c>
      <c r="B37" s="203">
        <v>434595.27329999994</v>
      </c>
      <c r="C37" s="203">
        <v>48863.114560000002</v>
      </c>
      <c r="D37" s="203">
        <v>714101.83880000003</v>
      </c>
      <c r="E37" s="203">
        <v>12000.878139999999</v>
      </c>
      <c r="F37" s="151">
        <v>3606.01</v>
      </c>
      <c r="G37" s="151">
        <v>5040000</v>
      </c>
      <c r="H37" s="151">
        <v>12333000</v>
      </c>
      <c r="I37" s="151">
        <v>732</v>
      </c>
      <c r="J37" s="201">
        <f t="shared" si="1"/>
        <v>4096000</v>
      </c>
      <c r="K37" s="201">
        <f t="shared" ref="K37:K97" si="2">6.27*1000000</f>
        <v>6270000</v>
      </c>
    </row>
    <row r="38" spans="1:11" x14ac:dyDescent="0.3">
      <c r="A38" s="196">
        <v>42278</v>
      </c>
      <c r="B38" s="203">
        <v>679693.53289999999</v>
      </c>
      <c r="C38" s="203">
        <v>33629.554110000012</v>
      </c>
      <c r="D38" s="203">
        <v>600241.73899999983</v>
      </c>
      <c r="E38" s="203">
        <v>9761.9960174193566</v>
      </c>
      <c r="F38" s="152">
        <v>3606.44</v>
      </c>
      <c r="G38" s="151">
        <v>5044000</v>
      </c>
      <c r="H38" s="151">
        <v>12375000</v>
      </c>
      <c r="I38" s="151">
        <v>617</v>
      </c>
      <c r="J38" s="201">
        <f t="shared" si="1"/>
        <v>4096000</v>
      </c>
      <c r="K38" s="201">
        <f t="shared" si="2"/>
        <v>6270000</v>
      </c>
    </row>
    <row r="39" spans="1:11" x14ac:dyDescent="0.3">
      <c r="A39" s="196">
        <v>42309</v>
      </c>
      <c r="B39" s="203">
        <v>506194.55107999995</v>
      </c>
      <c r="C39" s="203">
        <v>32499.289059999999</v>
      </c>
      <c r="D39" s="203">
        <v>576910.86200000008</v>
      </c>
      <c r="E39" s="203">
        <v>9695.3075410000001</v>
      </c>
      <c r="F39" s="151">
        <v>3605.47</v>
      </c>
      <c r="G39" s="151">
        <v>5036000</v>
      </c>
      <c r="H39" s="151">
        <v>12280000</v>
      </c>
      <c r="I39" s="151">
        <v>593</v>
      </c>
      <c r="J39" s="201">
        <f t="shared" si="1"/>
        <v>4096000</v>
      </c>
      <c r="K39" s="201">
        <f t="shared" si="2"/>
        <v>6270000</v>
      </c>
    </row>
    <row r="40" spans="1:11" x14ac:dyDescent="0.3">
      <c r="A40" s="196">
        <v>42339</v>
      </c>
      <c r="B40" s="203">
        <v>393414.95898000005</v>
      </c>
      <c r="C40" s="203">
        <v>25526.273220999999</v>
      </c>
      <c r="D40" s="203">
        <v>857317.68519999983</v>
      </c>
      <c r="E40" s="203">
        <v>13942.935483870968</v>
      </c>
      <c r="F40" s="152">
        <v>3600.8</v>
      </c>
      <c r="G40" s="151">
        <v>5000000</v>
      </c>
      <c r="H40" s="151">
        <v>11827000</v>
      </c>
      <c r="I40" s="151">
        <v>863</v>
      </c>
      <c r="J40" s="201">
        <f t="shared" si="1"/>
        <v>4096000</v>
      </c>
      <c r="K40" s="201">
        <f t="shared" si="2"/>
        <v>6270000</v>
      </c>
    </row>
    <row r="41" spans="1:11" x14ac:dyDescent="0.3">
      <c r="A41" s="196">
        <v>42370</v>
      </c>
      <c r="B41" s="203">
        <v>433188.52881999983</v>
      </c>
      <c r="C41" s="203">
        <v>7679.2240339999998</v>
      </c>
      <c r="D41" s="203">
        <v>857357.0255999997</v>
      </c>
      <c r="E41" s="203">
        <v>13943.575267741935</v>
      </c>
      <c r="F41" s="151">
        <v>3596.58</v>
      </c>
      <c r="G41" s="151">
        <v>4968000</v>
      </c>
      <c r="H41" s="151">
        <v>11427000</v>
      </c>
      <c r="I41" s="151">
        <v>865</v>
      </c>
      <c r="J41" s="201">
        <f t="shared" si="1"/>
        <v>4096000</v>
      </c>
      <c r="K41" s="201">
        <f t="shared" si="2"/>
        <v>6270000</v>
      </c>
    </row>
    <row r="42" spans="1:11" x14ac:dyDescent="0.3">
      <c r="A42" s="196">
        <v>42401</v>
      </c>
      <c r="B42" s="203">
        <v>489870.81310000003</v>
      </c>
      <c r="C42" s="203">
        <v>8121.0652460000028</v>
      </c>
      <c r="D42" s="203">
        <v>700167.86830000009</v>
      </c>
      <c r="E42" s="203">
        <v>12172.45862068966</v>
      </c>
      <c r="F42" s="151">
        <v>3594.41</v>
      </c>
      <c r="G42" s="151">
        <v>4952000</v>
      </c>
      <c r="H42" s="151">
        <v>11224000</v>
      </c>
      <c r="I42" s="151">
        <v>704</v>
      </c>
      <c r="J42" s="201">
        <f t="shared" si="1"/>
        <v>4096000</v>
      </c>
      <c r="K42" s="201">
        <f t="shared" si="2"/>
        <v>6270000</v>
      </c>
    </row>
    <row r="43" spans="1:11" x14ac:dyDescent="0.3">
      <c r="A43" s="196">
        <v>42430</v>
      </c>
      <c r="B43" s="203">
        <v>485704.28216999996</v>
      </c>
      <c r="C43" s="203">
        <v>13687.236640999996</v>
      </c>
      <c r="D43" s="203">
        <v>693898.72570000007</v>
      </c>
      <c r="E43" s="203">
        <v>11285.180884516125</v>
      </c>
      <c r="F43" s="151">
        <v>3592.18</v>
      </c>
      <c r="G43" s="151">
        <v>4935000</v>
      </c>
      <c r="H43" s="151">
        <v>11019000</v>
      </c>
      <c r="I43" s="151">
        <v>707</v>
      </c>
      <c r="J43" s="201">
        <f t="shared" si="1"/>
        <v>4096000</v>
      </c>
      <c r="K43" s="201">
        <f t="shared" si="2"/>
        <v>6270000</v>
      </c>
    </row>
    <row r="44" spans="1:11" x14ac:dyDescent="0.3">
      <c r="A44" s="196">
        <v>42461</v>
      </c>
      <c r="B44" s="203">
        <v>680787.14139999985</v>
      </c>
      <c r="C44" s="203">
        <v>21500.134999000002</v>
      </c>
      <c r="D44" s="203">
        <v>665221.60659999994</v>
      </c>
      <c r="E44" s="203">
        <v>11179.418670000001</v>
      </c>
      <c r="F44" s="151">
        <v>3592.12</v>
      </c>
      <c r="G44" s="151">
        <v>4935000</v>
      </c>
      <c r="H44" s="151">
        <v>11014000</v>
      </c>
      <c r="I44" s="151">
        <v>681</v>
      </c>
      <c r="J44" s="201">
        <f t="shared" si="1"/>
        <v>4096000</v>
      </c>
      <c r="K44" s="201">
        <f t="shared" si="2"/>
        <v>6270000</v>
      </c>
    </row>
    <row r="45" spans="1:11" x14ac:dyDescent="0.3">
      <c r="A45" s="196">
        <v>42491</v>
      </c>
      <c r="B45" s="203">
        <v>1924914.9594999999</v>
      </c>
      <c r="C45" s="203">
        <v>26242.450317000006</v>
      </c>
      <c r="D45" s="203">
        <v>700244.02910000004</v>
      </c>
      <c r="E45" s="203">
        <v>11388.377361935485</v>
      </c>
      <c r="F45" s="151">
        <v>3603.87</v>
      </c>
      <c r="G45" s="151">
        <v>5024000</v>
      </c>
      <c r="H45" s="151">
        <v>12123000</v>
      </c>
      <c r="I45" s="151">
        <v>714</v>
      </c>
      <c r="J45" s="201">
        <f t="shared" si="1"/>
        <v>4096000</v>
      </c>
      <c r="K45" s="201">
        <f t="shared" si="2"/>
        <v>6270000</v>
      </c>
    </row>
    <row r="46" spans="1:11" x14ac:dyDescent="0.3">
      <c r="A46" s="196">
        <v>42522</v>
      </c>
      <c r="B46" s="203">
        <v>2618007.2213999997</v>
      </c>
      <c r="C46" s="203">
        <v>45666.519040000006</v>
      </c>
      <c r="D46" s="203">
        <v>799926.7808999999</v>
      </c>
      <c r="E46" s="203">
        <v>13443.213970000001</v>
      </c>
      <c r="F46" s="151">
        <v>3620.01</v>
      </c>
      <c r="G46" s="151">
        <v>5155000</v>
      </c>
      <c r="H46" s="151">
        <v>13764000</v>
      </c>
      <c r="I46" s="151">
        <v>812</v>
      </c>
      <c r="J46" s="201">
        <f t="shared" si="1"/>
        <v>4096000</v>
      </c>
      <c r="K46" s="201">
        <f t="shared" si="2"/>
        <v>6270000</v>
      </c>
    </row>
    <row r="47" spans="1:11" x14ac:dyDescent="0.3">
      <c r="A47" s="196">
        <v>42552</v>
      </c>
      <c r="B47" s="203">
        <v>803943.43829000019</v>
      </c>
      <c r="C47" s="203">
        <v>57590.192999999999</v>
      </c>
      <c r="D47" s="203">
        <v>950233.48479999998</v>
      </c>
      <c r="E47" s="203">
        <v>15454.066093548387</v>
      </c>
      <c r="F47" s="151">
        <v>3618.22</v>
      </c>
      <c r="G47" s="151">
        <v>5140000</v>
      </c>
      <c r="H47" s="151">
        <v>13576000</v>
      </c>
      <c r="I47" s="151">
        <v>969</v>
      </c>
      <c r="J47" s="201">
        <f t="shared" si="1"/>
        <v>4096000</v>
      </c>
      <c r="K47" s="201">
        <f t="shared" si="2"/>
        <v>6270000</v>
      </c>
    </row>
    <row r="48" spans="1:11" x14ac:dyDescent="0.3">
      <c r="A48" s="196">
        <v>42583</v>
      </c>
      <c r="B48" s="203">
        <v>432136.89123999997</v>
      </c>
      <c r="C48" s="203">
        <v>55889.062330000015</v>
      </c>
      <c r="D48" s="203">
        <v>899571.54889999994</v>
      </c>
      <c r="E48" s="203">
        <v>14630.128680645163</v>
      </c>
      <c r="F48" s="151">
        <v>3613.55</v>
      </c>
      <c r="G48" s="151">
        <v>5101000</v>
      </c>
      <c r="H48" s="151">
        <v>13091000</v>
      </c>
      <c r="I48" s="151">
        <v>920</v>
      </c>
      <c r="J48" s="201">
        <f t="shared" si="1"/>
        <v>4096000</v>
      </c>
      <c r="K48" s="201">
        <f t="shared" si="2"/>
        <v>6270000</v>
      </c>
    </row>
    <row r="49" spans="1:11" x14ac:dyDescent="0.3">
      <c r="A49" s="196">
        <v>42614</v>
      </c>
      <c r="B49" s="203">
        <v>461067.25897999993</v>
      </c>
      <c r="C49" s="203">
        <v>50337.982559999989</v>
      </c>
      <c r="D49" s="203">
        <v>698891.63640000008</v>
      </c>
      <c r="E49" s="203">
        <v>11745.262233333333</v>
      </c>
      <c r="F49" s="151">
        <v>3610.93</v>
      </c>
      <c r="G49" s="151">
        <v>5080000</v>
      </c>
      <c r="H49" s="151">
        <v>12824000</v>
      </c>
      <c r="I49" s="151">
        <v>717</v>
      </c>
      <c r="J49" s="201">
        <f t="shared" si="1"/>
        <v>4096000</v>
      </c>
      <c r="K49" s="201">
        <f t="shared" si="2"/>
        <v>6270000</v>
      </c>
    </row>
    <row r="50" spans="1:11" x14ac:dyDescent="0.3">
      <c r="A50" s="196">
        <v>42644</v>
      </c>
      <c r="B50" s="203">
        <v>477304.74894999992</v>
      </c>
      <c r="C50" s="203">
        <v>34578.801749999999</v>
      </c>
      <c r="D50" s="203">
        <v>600525.82730000012</v>
      </c>
      <c r="E50" s="203">
        <v>9766.6162832258051</v>
      </c>
      <c r="F50" s="152">
        <v>3609.48</v>
      </c>
      <c r="G50" s="151">
        <v>5068000</v>
      </c>
      <c r="H50" s="151">
        <v>12678000</v>
      </c>
      <c r="I50" s="151">
        <v>614</v>
      </c>
      <c r="J50" s="201">
        <f t="shared" si="1"/>
        <v>4096000</v>
      </c>
      <c r="K50" s="201">
        <f t="shared" si="2"/>
        <v>6270000</v>
      </c>
    </row>
    <row r="51" spans="1:11" x14ac:dyDescent="0.3">
      <c r="A51" s="196">
        <v>42675</v>
      </c>
      <c r="B51" s="203">
        <v>389093.56299000006</v>
      </c>
      <c r="C51" s="203">
        <v>32726.599649999996</v>
      </c>
      <c r="D51" s="203">
        <v>750414.68349999993</v>
      </c>
      <c r="E51" s="203">
        <v>12611.135654000002</v>
      </c>
      <c r="F51" s="151">
        <v>3605.81</v>
      </c>
      <c r="G51" s="151">
        <v>5039000</v>
      </c>
      <c r="H51" s="151">
        <v>12313000</v>
      </c>
      <c r="I51" s="151">
        <v>731</v>
      </c>
      <c r="J51" s="201">
        <f t="shared" si="1"/>
        <v>4096000</v>
      </c>
      <c r="K51" s="201">
        <f t="shared" si="2"/>
        <v>6270000</v>
      </c>
    </row>
    <row r="52" spans="1:11" x14ac:dyDescent="0.3">
      <c r="A52" s="196">
        <v>42705</v>
      </c>
      <c r="B52" s="203">
        <v>366263.41427000007</v>
      </c>
      <c r="C52" s="203">
        <v>25522.446097999997</v>
      </c>
      <c r="D52" s="203">
        <v>898336.32839999988</v>
      </c>
      <c r="E52" s="203">
        <v>14610.039741935483</v>
      </c>
      <c r="F52" s="152">
        <v>3600.49</v>
      </c>
      <c r="G52" s="151">
        <v>4997000</v>
      </c>
      <c r="H52" s="151">
        <v>11797000</v>
      </c>
      <c r="I52" s="151">
        <v>913</v>
      </c>
      <c r="J52" s="201">
        <f t="shared" si="1"/>
        <v>4096000</v>
      </c>
      <c r="K52" s="201">
        <f t="shared" si="2"/>
        <v>6270000</v>
      </c>
    </row>
    <row r="53" spans="1:11" x14ac:dyDescent="0.3">
      <c r="A53" s="196">
        <v>42736</v>
      </c>
      <c r="B53" s="203">
        <v>415407.44269000005</v>
      </c>
      <c r="C53" s="203">
        <v>7654.6568689999995</v>
      </c>
      <c r="D53" s="203">
        <v>880295.98619999993</v>
      </c>
      <c r="E53" s="203">
        <v>14316.641706451614</v>
      </c>
      <c r="F53" s="151">
        <v>3595.86</v>
      </c>
      <c r="G53" s="151">
        <v>4962000</v>
      </c>
      <c r="H53" s="151">
        <v>11359000</v>
      </c>
      <c r="I53" s="151">
        <v>900</v>
      </c>
      <c r="J53" s="201">
        <f t="shared" si="1"/>
        <v>4096000</v>
      </c>
      <c r="K53" s="201">
        <f t="shared" si="2"/>
        <v>6270000</v>
      </c>
    </row>
    <row r="54" spans="1:11" x14ac:dyDescent="0.3">
      <c r="A54" s="196">
        <v>42767</v>
      </c>
      <c r="B54" s="203">
        <v>565093.37210000004</v>
      </c>
      <c r="C54" s="203">
        <v>8084.1315890000005</v>
      </c>
      <c r="D54" s="203">
        <v>710687.84050000005</v>
      </c>
      <c r="E54" s="203">
        <v>12796.611414285717</v>
      </c>
      <c r="F54" s="151">
        <v>3594.33</v>
      </c>
      <c r="G54" s="151">
        <v>4951000</v>
      </c>
      <c r="H54" s="151">
        <v>11217000</v>
      </c>
      <c r="I54" s="151">
        <v>720</v>
      </c>
      <c r="J54" s="201">
        <f t="shared" si="1"/>
        <v>4096000</v>
      </c>
      <c r="K54" s="201">
        <f t="shared" si="2"/>
        <v>6270000</v>
      </c>
    </row>
    <row r="55" spans="1:11" x14ac:dyDescent="0.3">
      <c r="A55" s="196">
        <v>42795</v>
      </c>
      <c r="B55" s="203">
        <v>894924.16820000007</v>
      </c>
      <c r="C55" s="203">
        <v>13787.299537999999</v>
      </c>
      <c r="D55" s="203">
        <v>722415.7490999999</v>
      </c>
      <c r="E55" s="203">
        <v>11748.965828064516</v>
      </c>
      <c r="F55" s="151">
        <v>3595.91</v>
      </c>
      <c r="G55" s="151">
        <v>4963000</v>
      </c>
      <c r="H55" s="151">
        <v>11364000</v>
      </c>
      <c r="I55" s="151">
        <v>730</v>
      </c>
      <c r="J55" s="201">
        <f t="shared" si="1"/>
        <v>4096000</v>
      </c>
      <c r="K55" s="201">
        <f t="shared" si="2"/>
        <v>6270000</v>
      </c>
    </row>
    <row r="56" spans="1:11" x14ac:dyDescent="0.3">
      <c r="A56" s="196">
        <v>42826</v>
      </c>
      <c r="B56" s="203">
        <v>1493675.2701999999</v>
      </c>
      <c r="C56" s="203">
        <v>22804.479688000003</v>
      </c>
      <c r="D56" s="203">
        <v>622544.83089999994</v>
      </c>
      <c r="E56" s="203">
        <v>10462.211742666668</v>
      </c>
      <c r="F56" s="151">
        <v>3604.14</v>
      </c>
      <c r="G56" s="151">
        <v>5026000</v>
      </c>
      <c r="H56" s="151">
        <v>12149000</v>
      </c>
      <c r="I56" s="151">
        <v>629</v>
      </c>
      <c r="J56" s="201">
        <f t="shared" si="1"/>
        <v>4096000</v>
      </c>
      <c r="K56" s="201">
        <f t="shared" si="2"/>
        <v>6270000</v>
      </c>
    </row>
    <row r="57" spans="1:11" x14ac:dyDescent="0.3">
      <c r="A57" s="196">
        <v>42856</v>
      </c>
      <c r="B57" s="203">
        <v>2320514.9866999993</v>
      </c>
      <c r="C57" s="203">
        <v>29141.359204000004</v>
      </c>
      <c r="D57" s="203">
        <v>652404.5074</v>
      </c>
      <c r="E57" s="203">
        <v>10610.342130645162</v>
      </c>
      <c r="F57" s="151">
        <v>3619.09</v>
      </c>
      <c r="G57" s="151">
        <v>5147000</v>
      </c>
      <c r="H57" s="151">
        <v>13667000</v>
      </c>
      <c r="I57" s="151">
        <v>658</v>
      </c>
      <c r="J57" s="201">
        <f t="shared" si="1"/>
        <v>4096000</v>
      </c>
      <c r="K57" s="201">
        <f t="shared" si="2"/>
        <v>6270000</v>
      </c>
    </row>
    <row r="58" spans="1:11" x14ac:dyDescent="0.3">
      <c r="A58" s="196">
        <v>42887</v>
      </c>
      <c r="B58" s="203">
        <v>2679849.5197999999</v>
      </c>
      <c r="C58" s="203">
        <v>50897.993609999998</v>
      </c>
      <c r="D58" s="203">
        <v>749032.24540000013</v>
      </c>
      <c r="E58" s="203">
        <v>12587.903016666669</v>
      </c>
      <c r="F58" s="151">
        <v>3634.89</v>
      </c>
      <c r="G58" s="151">
        <v>5286000</v>
      </c>
      <c r="H58" s="151">
        <v>15408000</v>
      </c>
      <c r="I58" s="151">
        <v>763</v>
      </c>
      <c r="J58" s="201">
        <f t="shared" si="1"/>
        <v>4096000</v>
      </c>
      <c r="K58" s="201">
        <f t="shared" si="2"/>
        <v>6270000</v>
      </c>
    </row>
    <row r="59" spans="1:11" x14ac:dyDescent="0.3">
      <c r="A59" s="196">
        <v>42917</v>
      </c>
      <c r="B59" s="203">
        <v>889314.35025999998</v>
      </c>
      <c r="C59" s="203">
        <v>63991.012190000001</v>
      </c>
      <c r="D59" s="203">
        <v>850140.65789999999</v>
      </c>
      <c r="E59" s="203">
        <v>13826.212316129029</v>
      </c>
      <c r="F59" s="151">
        <v>3634.69</v>
      </c>
      <c r="G59" s="151">
        <v>5284000</v>
      </c>
      <c r="H59" s="151">
        <v>15385000</v>
      </c>
      <c r="I59" s="151">
        <v>875</v>
      </c>
      <c r="J59" s="201">
        <f t="shared" si="1"/>
        <v>4096000</v>
      </c>
      <c r="K59" s="201">
        <f t="shared" si="2"/>
        <v>6270000</v>
      </c>
    </row>
    <row r="60" spans="1:11" x14ac:dyDescent="0.3">
      <c r="A60" s="196">
        <v>42948</v>
      </c>
      <c r="B60" s="203">
        <v>495176.18672</v>
      </c>
      <c r="C60" s="203">
        <v>62829.625509999991</v>
      </c>
      <c r="D60" s="203">
        <v>900116.16129999992</v>
      </c>
      <c r="E60" s="203">
        <v>14638.98595483871</v>
      </c>
      <c r="F60" s="151">
        <v>3630.88</v>
      </c>
      <c r="G60" s="151">
        <v>5250000</v>
      </c>
      <c r="H60" s="151">
        <v>14952000</v>
      </c>
      <c r="I60" s="151">
        <v>930</v>
      </c>
      <c r="J60" s="201">
        <f t="shared" si="1"/>
        <v>4096000</v>
      </c>
      <c r="K60" s="201">
        <f t="shared" si="2"/>
        <v>6270000</v>
      </c>
    </row>
    <row r="61" spans="1:11" x14ac:dyDescent="0.3">
      <c r="A61" s="196">
        <v>42979</v>
      </c>
      <c r="B61" s="203">
        <v>409583.8183300001</v>
      </c>
      <c r="C61" s="203">
        <v>56674.683209999996</v>
      </c>
      <c r="D61" s="203">
        <v>663071.0952000001</v>
      </c>
      <c r="E61" s="203">
        <v>11143.278133666667</v>
      </c>
      <c r="F61" s="151">
        <v>3628.31</v>
      </c>
      <c r="G61" s="151">
        <v>5227000</v>
      </c>
      <c r="H61" s="206">
        <v>14664000</v>
      </c>
      <c r="I61" s="151">
        <v>677</v>
      </c>
      <c r="J61" s="201">
        <f t="shared" si="1"/>
        <v>4096000</v>
      </c>
      <c r="K61" s="201">
        <f t="shared" si="2"/>
        <v>6270000</v>
      </c>
    </row>
    <row r="62" spans="1:11" x14ac:dyDescent="0.3">
      <c r="A62" s="196">
        <v>43009</v>
      </c>
      <c r="B62" s="205">
        <v>533372.49653999996</v>
      </c>
      <c r="C62" s="205">
        <v>38934.84072</v>
      </c>
      <c r="D62" s="205">
        <v>640160.9761000002</v>
      </c>
      <c r="E62" s="205">
        <v>10411.220178709678</v>
      </c>
      <c r="F62" s="206">
        <v>3627.09</v>
      </c>
      <c r="G62" s="206">
        <v>5216000</v>
      </c>
      <c r="H62" s="206">
        <v>14530000</v>
      </c>
      <c r="I62" s="206">
        <v>644</v>
      </c>
      <c r="J62" s="201">
        <f t="shared" si="1"/>
        <v>4096000</v>
      </c>
      <c r="K62" s="201">
        <f t="shared" si="2"/>
        <v>6270000</v>
      </c>
    </row>
    <row r="63" spans="1:11" x14ac:dyDescent="0.3">
      <c r="A63" s="196">
        <v>43040</v>
      </c>
      <c r="B63" s="205">
        <v>453932.10535000009</v>
      </c>
      <c r="C63" s="205">
        <v>37084.329789999996</v>
      </c>
      <c r="D63" s="205">
        <v>630068.93559999997</v>
      </c>
      <c r="E63" s="205">
        <v>10588.658510333331</v>
      </c>
      <c r="F63" s="206">
        <v>3625.29</v>
      </c>
      <c r="G63" s="206">
        <v>5200000</v>
      </c>
      <c r="H63" s="206">
        <v>14332000</v>
      </c>
      <c r="I63" s="206">
        <v>629</v>
      </c>
      <c r="J63" s="201">
        <f t="shared" si="1"/>
        <v>4096000</v>
      </c>
      <c r="K63" s="201">
        <f t="shared" si="2"/>
        <v>6270000</v>
      </c>
    </row>
    <row r="64" spans="1:11" x14ac:dyDescent="0.3">
      <c r="A64" s="196">
        <v>43070</v>
      </c>
      <c r="B64" s="205">
        <v>483183.34656999999</v>
      </c>
      <c r="C64" s="205">
        <v>29280.541237000001</v>
      </c>
      <c r="D64" s="205">
        <v>739548.76540000003</v>
      </c>
      <c r="E64" s="205">
        <v>12027.607625806451</v>
      </c>
      <c r="F64" s="206">
        <v>3622.85</v>
      </c>
      <c r="G64" s="206">
        <v>5179000</v>
      </c>
      <c r="H64" s="206">
        <v>14068000</v>
      </c>
      <c r="I64" s="206">
        <v>733</v>
      </c>
      <c r="J64" s="201">
        <f t="shared" si="1"/>
        <v>4096000</v>
      </c>
      <c r="K64" s="201">
        <f t="shared" si="2"/>
        <v>6270000</v>
      </c>
    </row>
    <row r="65" spans="1:11" x14ac:dyDescent="0.3">
      <c r="A65" s="196">
        <v>43101</v>
      </c>
      <c r="B65" s="205">
        <v>442477.99569000007</v>
      </c>
      <c r="C65" s="205">
        <v>9034.638132</v>
      </c>
      <c r="D65" s="205">
        <v>860328.47780000034</v>
      </c>
      <c r="E65" s="205">
        <v>13991.901319354836</v>
      </c>
      <c r="F65" s="206">
        <v>3619.14</v>
      </c>
      <c r="G65" s="206">
        <v>5147000</v>
      </c>
      <c r="H65" s="206">
        <v>13672000</v>
      </c>
      <c r="I65" s="206">
        <v>861</v>
      </c>
      <c r="J65" s="201">
        <f t="shared" si="1"/>
        <v>4096000</v>
      </c>
      <c r="K65" s="201">
        <f t="shared" si="2"/>
        <v>6270000</v>
      </c>
    </row>
    <row r="66" spans="1:11" x14ac:dyDescent="0.3">
      <c r="A66" s="196">
        <v>43132</v>
      </c>
      <c r="B66" s="205">
        <v>386695.25605999993</v>
      </c>
      <c r="C66" s="205">
        <v>9567.1627470000003</v>
      </c>
      <c r="D66" s="205">
        <v>729768.61340000015</v>
      </c>
      <c r="E66" s="205">
        <v>13140.178907142859</v>
      </c>
      <c r="F66" s="206">
        <v>3616.02</v>
      </c>
      <c r="G66" s="206">
        <v>5121000</v>
      </c>
      <c r="H66" s="206">
        <v>13346000</v>
      </c>
      <c r="I66" s="206">
        <v>750</v>
      </c>
      <c r="J66" s="201">
        <f t="shared" si="1"/>
        <v>4096000</v>
      </c>
      <c r="K66" s="201">
        <f t="shared" si="2"/>
        <v>6270000</v>
      </c>
    </row>
    <row r="67" spans="1:11" x14ac:dyDescent="0.3">
      <c r="A67" s="196">
        <v>43160</v>
      </c>
      <c r="B67" s="205">
        <v>394988.31525000004</v>
      </c>
      <c r="C67" s="205">
        <v>15916.229529999999</v>
      </c>
      <c r="D67" s="205">
        <v>799984.8058999998</v>
      </c>
      <c r="E67" s="205">
        <v>13010.505583870967</v>
      </c>
      <c r="F67" s="206">
        <v>3612.23</v>
      </c>
      <c r="G67" s="206">
        <v>5090000</v>
      </c>
      <c r="H67" s="206">
        <v>12956000</v>
      </c>
      <c r="I67" s="206">
        <v>835</v>
      </c>
      <c r="J67" s="201">
        <f t="shared" ref="J67:J97" si="3">4.096*1000000</f>
        <v>4096000</v>
      </c>
      <c r="K67" s="201">
        <f t="shared" si="2"/>
        <v>6270000</v>
      </c>
    </row>
    <row r="68" spans="1:11" x14ac:dyDescent="0.3">
      <c r="A68" s="196">
        <v>43191</v>
      </c>
      <c r="B68" s="205">
        <v>419466.66591000004</v>
      </c>
      <c r="C68" s="205">
        <v>24680.726306000008</v>
      </c>
      <c r="D68" s="205">
        <v>704833.42000000016</v>
      </c>
      <c r="E68" s="205">
        <v>11845.117207666666</v>
      </c>
      <c r="F68" s="206">
        <v>3609.39</v>
      </c>
      <c r="G68" s="206">
        <v>5067000</v>
      </c>
      <c r="H68" s="206">
        <v>12669000</v>
      </c>
      <c r="I68" s="206">
        <v>738</v>
      </c>
      <c r="J68" s="201">
        <f t="shared" si="3"/>
        <v>4096000</v>
      </c>
      <c r="K68" s="201">
        <f t="shared" si="2"/>
        <v>6270000</v>
      </c>
    </row>
    <row r="69" spans="1:11" x14ac:dyDescent="0.3">
      <c r="A69" s="196">
        <v>43221</v>
      </c>
      <c r="B69" s="205">
        <v>967962.58589999995</v>
      </c>
      <c r="C69" s="205">
        <v>28984.721488000003</v>
      </c>
      <c r="D69" s="205">
        <v>704681.58460000006</v>
      </c>
      <c r="E69" s="205">
        <v>11460.547278709677</v>
      </c>
      <c r="F69" s="206">
        <v>3611.54</v>
      </c>
      <c r="G69" s="206">
        <v>5085000</v>
      </c>
      <c r="H69" s="206">
        <v>12886000</v>
      </c>
      <c r="I69" s="206">
        <v>730</v>
      </c>
      <c r="J69" s="201">
        <f t="shared" si="3"/>
        <v>4096000</v>
      </c>
      <c r="K69" s="201">
        <f t="shared" si="2"/>
        <v>6270000</v>
      </c>
    </row>
    <row r="70" spans="1:11" x14ac:dyDescent="0.3">
      <c r="A70" s="196">
        <v>43252</v>
      </c>
      <c r="B70" s="205">
        <v>634986.58251999994</v>
      </c>
      <c r="C70" s="205">
        <v>45290.406330000005</v>
      </c>
      <c r="D70" s="205">
        <v>759959.2564999999</v>
      </c>
      <c r="E70" s="205">
        <v>12771.537500999995</v>
      </c>
      <c r="F70" s="206">
        <v>3609.98</v>
      </c>
      <c r="G70" s="206">
        <v>5072000</v>
      </c>
      <c r="H70" s="206">
        <v>12728000</v>
      </c>
      <c r="I70" s="206">
        <v>781</v>
      </c>
      <c r="J70" s="201">
        <f t="shared" si="3"/>
        <v>4096000</v>
      </c>
      <c r="K70" s="201">
        <f t="shared" si="2"/>
        <v>6270000</v>
      </c>
    </row>
    <row r="71" spans="1:11" x14ac:dyDescent="0.3">
      <c r="A71" s="196">
        <v>43282</v>
      </c>
      <c r="B71" s="205">
        <v>251860.44543000002</v>
      </c>
      <c r="C71" s="205">
        <v>52590.982459999992</v>
      </c>
      <c r="D71" s="205">
        <v>860160.34309999994</v>
      </c>
      <c r="E71" s="205">
        <v>13989.16688064516</v>
      </c>
      <c r="F71" s="206">
        <v>3603.8</v>
      </c>
      <c r="G71" s="206">
        <v>5023000</v>
      </c>
      <c r="H71" s="206">
        <v>12116000</v>
      </c>
      <c r="I71" s="206">
        <v>877</v>
      </c>
      <c r="J71" s="201">
        <f t="shared" si="3"/>
        <v>4096000</v>
      </c>
      <c r="K71" s="201">
        <f t="shared" si="2"/>
        <v>6270000</v>
      </c>
    </row>
    <row r="72" spans="1:11" x14ac:dyDescent="0.3">
      <c r="A72" s="196">
        <v>43313</v>
      </c>
      <c r="B72" s="205">
        <v>260107.97242999999</v>
      </c>
      <c r="C72" s="205">
        <v>50213.459159999991</v>
      </c>
      <c r="D72" s="205">
        <v>899987.51309999987</v>
      </c>
      <c r="E72" s="205">
        <v>14636.893713548387</v>
      </c>
      <c r="F72" s="206">
        <v>3597.12</v>
      </c>
      <c r="G72" s="206">
        <v>4972000</v>
      </c>
      <c r="H72" s="206">
        <v>11477000</v>
      </c>
      <c r="I72" s="206">
        <v>911</v>
      </c>
      <c r="J72" s="201">
        <f t="shared" si="3"/>
        <v>4096000</v>
      </c>
      <c r="K72" s="201">
        <f t="shared" si="2"/>
        <v>6270000</v>
      </c>
    </row>
    <row r="73" spans="1:11" x14ac:dyDescent="0.3">
      <c r="A73" s="196">
        <v>43344</v>
      </c>
      <c r="B73" s="205">
        <v>229554.19959999999</v>
      </c>
      <c r="C73" s="205">
        <v>44768.015500000001</v>
      </c>
      <c r="D73" s="205">
        <v>670423.30440000002</v>
      </c>
      <c r="E73" s="205">
        <v>11266.836100666667</v>
      </c>
      <c r="F73" s="206">
        <v>3592.28</v>
      </c>
      <c r="G73" s="206">
        <v>4936000</v>
      </c>
      <c r="H73" s="206">
        <v>11028000</v>
      </c>
      <c r="I73" s="206">
        <v>690</v>
      </c>
      <c r="J73" s="201">
        <f t="shared" si="3"/>
        <v>4096000</v>
      </c>
      <c r="K73" s="201">
        <f t="shared" si="2"/>
        <v>6270000</v>
      </c>
    </row>
    <row r="74" spans="1:11" x14ac:dyDescent="0.3">
      <c r="A74" s="196">
        <v>43374</v>
      </c>
      <c r="B74" s="205">
        <v>476976.89952999994</v>
      </c>
      <c r="C74" s="205">
        <v>30422.964962999999</v>
      </c>
      <c r="D74" s="205">
        <v>625307.97450000013</v>
      </c>
      <c r="E74" s="205">
        <v>10169.65927129032</v>
      </c>
      <c r="F74" s="206">
        <v>3590.46</v>
      </c>
      <c r="G74" s="206">
        <v>4923000</v>
      </c>
      <c r="H74" s="206">
        <v>10862000</v>
      </c>
      <c r="I74" s="206">
        <v>650</v>
      </c>
      <c r="J74" s="201">
        <f t="shared" si="3"/>
        <v>4096000</v>
      </c>
      <c r="K74" s="201">
        <f t="shared" si="2"/>
        <v>6270000</v>
      </c>
    </row>
    <row r="75" spans="1:11" x14ac:dyDescent="0.3">
      <c r="A75" s="196">
        <v>43405</v>
      </c>
      <c r="B75" s="205">
        <v>307063.28822000005</v>
      </c>
      <c r="C75" s="205">
        <v>28798.392910000002</v>
      </c>
      <c r="D75" s="205">
        <v>662271.85539999988</v>
      </c>
      <c r="E75" s="205">
        <v>11129.846460333334</v>
      </c>
      <c r="F75" s="206">
        <v>3586.5</v>
      </c>
      <c r="G75" s="206">
        <v>4894000</v>
      </c>
      <c r="H75" s="206">
        <v>10507000</v>
      </c>
      <c r="I75" s="206">
        <v>668</v>
      </c>
      <c r="J75" s="201">
        <f t="shared" si="3"/>
        <v>4096000</v>
      </c>
      <c r="K75" s="201">
        <f t="shared" si="2"/>
        <v>6270000</v>
      </c>
    </row>
    <row r="76" spans="1:11" x14ac:dyDescent="0.3">
      <c r="A76" s="196">
        <v>43435</v>
      </c>
      <c r="B76" s="205">
        <v>322151.45306000003</v>
      </c>
      <c r="C76" s="205">
        <v>22493.561142999995</v>
      </c>
      <c r="D76" s="205">
        <v>740066.77209999994</v>
      </c>
      <c r="E76" s="205">
        <v>12036.032190322579</v>
      </c>
      <c r="F76" s="206">
        <v>3581.85</v>
      </c>
      <c r="G76" s="206">
        <v>4862000</v>
      </c>
      <c r="H76" s="206">
        <v>10099000</v>
      </c>
      <c r="I76" s="206">
        <v>744</v>
      </c>
      <c r="J76" s="201">
        <f t="shared" si="3"/>
        <v>4096000</v>
      </c>
      <c r="K76" s="201">
        <f t="shared" si="2"/>
        <v>6270000</v>
      </c>
    </row>
    <row r="77" spans="1:11" x14ac:dyDescent="0.3">
      <c r="A77" s="196">
        <v>43466</v>
      </c>
      <c r="B77" s="205">
        <v>303097.14387500001</v>
      </c>
      <c r="C77" s="205">
        <v>6615.4442730000001</v>
      </c>
      <c r="D77" s="205">
        <v>803663.73959999997</v>
      </c>
      <c r="E77" s="205">
        <v>13070.33770967742</v>
      </c>
      <c r="F77" s="206">
        <v>3576.34</v>
      </c>
      <c r="G77" s="206">
        <v>4824000</v>
      </c>
      <c r="H77" s="206">
        <v>9629000</v>
      </c>
      <c r="I77" s="206">
        <v>815</v>
      </c>
      <c r="J77" s="201">
        <f t="shared" si="3"/>
        <v>4096000</v>
      </c>
      <c r="K77" s="201">
        <f t="shared" si="2"/>
        <v>6270000</v>
      </c>
    </row>
    <row r="78" spans="1:11" x14ac:dyDescent="0.3">
      <c r="A78" s="196">
        <v>43497</v>
      </c>
      <c r="B78" s="205">
        <v>339204.44927999994</v>
      </c>
      <c r="C78" s="205">
        <v>6856.7120489999998</v>
      </c>
      <c r="D78" s="205">
        <v>730366.61750000005</v>
      </c>
      <c r="E78" s="205">
        <v>13150.94654285714</v>
      </c>
      <c r="F78" s="206">
        <v>3571.89</v>
      </c>
      <c r="G78" s="206">
        <v>4795000</v>
      </c>
      <c r="H78" s="206">
        <v>9261000</v>
      </c>
      <c r="I78" s="206">
        <v>741</v>
      </c>
      <c r="J78" s="201">
        <f t="shared" si="3"/>
        <v>4096000</v>
      </c>
      <c r="K78" s="201">
        <f t="shared" si="2"/>
        <v>6270000</v>
      </c>
    </row>
    <row r="79" spans="1:11" x14ac:dyDescent="0.3">
      <c r="A79" s="196">
        <v>43525</v>
      </c>
      <c r="B79" s="205">
        <v>574073.31699999992</v>
      </c>
      <c r="C79" s="205">
        <v>11423.279696000001</v>
      </c>
      <c r="D79" s="205">
        <v>791275.23730000004</v>
      </c>
      <c r="E79" s="205">
        <v>12868.85804193548</v>
      </c>
      <c r="F79" s="206">
        <v>3569.28</v>
      </c>
      <c r="G79" s="206">
        <v>4778000</v>
      </c>
      <c r="H79" s="206">
        <v>9049000</v>
      </c>
      <c r="I79" s="206">
        <v>798</v>
      </c>
      <c r="J79" s="201">
        <f t="shared" si="3"/>
        <v>4096000</v>
      </c>
      <c r="K79" s="201">
        <f t="shared" si="2"/>
        <v>6270000</v>
      </c>
    </row>
    <row r="80" spans="1:11" x14ac:dyDescent="0.3">
      <c r="A80" s="196">
        <v>43556</v>
      </c>
      <c r="B80" s="205">
        <v>898825.14089999977</v>
      </c>
      <c r="C80" s="205">
        <v>18021.947561000001</v>
      </c>
      <c r="D80" s="205">
        <v>719996.59359999991</v>
      </c>
      <c r="E80" s="205">
        <v>12099.942753333333</v>
      </c>
      <c r="F80" s="206">
        <v>3571.12</v>
      </c>
      <c r="G80" s="206">
        <v>4790000</v>
      </c>
      <c r="H80" s="206">
        <v>9198000</v>
      </c>
      <c r="I80" s="206">
        <v>734</v>
      </c>
      <c r="J80" s="201">
        <f t="shared" si="3"/>
        <v>4096000</v>
      </c>
      <c r="K80" s="201">
        <f t="shared" si="2"/>
        <v>6270000</v>
      </c>
    </row>
    <row r="81" spans="1:11" x14ac:dyDescent="0.3">
      <c r="A81" s="196">
        <v>43586</v>
      </c>
      <c r="B81" s="205">
        <v>1979500.1387000009</v>
      </c>
      <c r="C81" s="205">
        <v>22873.639147000002</v>
      </c>
      <c r="D81" s="205">
        <v>719773.77980000013</v>
      </c>
      <c r="E81" s="205">
        <v>11705.998303225804</v>
      </c>
      <c r="F81" s="206">
        <v>3584.65</v>
      </c>
      <c r="G81" s="206">
        <v>4881000</v>
      </c>
      <c r="H81" s="206">
        <v>10343000</v>
      </c>
      <c r="I81" s="206">
        <v>752</v>
      </c>
      <c r="J81" s="201">
        <f t="shared" si="3"/>
        <v>4096000</v>
      </c>
      <c r="K81" s="201">
        <f t="shared" si="2"/>
        <v>6270000</v>
      </c>
    </row>
    <row r="82" spans="1:11" x14ac:dyDescent="0.3">
      <c r="A82" s="196">
        <v>43617</v>
      </c>
      <c r="B82" s="205">
        <v>3583128.4342</v>
      </c>
      <c r="C82" s="205">
        <v>41264.062850000002</v>
      </c>
      <c r="D82" s="205">
        <v>764935.96959999995</v>
      </c>
      <c r="E82" s="205">
        <v>12855.173935666668</v>
      </c>
      <c r="F82" s="206">
        <v>3611.82</v>
      </c>
      <c r="G82" s="206">
        <v>5087000</v>
      </c>
      <c r="H82" s="206">
        <v>12914000</v>
      </c>
      <c r="I82" s="206">
        <v>807</v>
      </c>
      <c r="J82" s="201">
        <f t="shared" si="3"/>
        <v>4096000</v>
      </c>
      <c r="K82" s="201">
        <f t="shared" si="2"/>
        <v>6270000</v>
      </c>
    </row>
    <row r="83" spans="1:11" x14ac:dyDescent="0.3">
      <c r="A83" s="196">
        <v>43647</v>
      </c>
      <c r="B83" s="205">
        <v>2014972.6610999997</v>
      </c>
      <c r="C83" s="205">
        <v>57131.810409999991</v>
      </c>
      <c r="D83" s="205">
        <v>857184.772</v>
      </c>
      <c r="E83" s="205">
        <v>13940.773858064515</v>
      </c>
      <c r="F83" s="206">
        <v>3621.6</v>
      </c>
      <c r="G83" s="206">
        <v>5168000</v>
      </c>
      <c r="H83" s="206">
        <v>13933000</v>
      </c>
      <c r="I83" s="206">
        <v>896</v>
      </c>
      <c r="J83" s="201">
        <f t="shared" si="3"/>
        <v>4096000</v>
      </c>
      <c r="K83" s="201">
        <f t="shared" si="2"/>
        <v>6270000</v>
      </c>
    </row>
    <row r="84" spans="1:11" x14ac:dyDescent="0.3">
      <c r="A84" s="196">
        <v>43678</v>
      </c>
      <c r="B84" s="205">
        <v>608424.46706000005</v>
      </c>
      <c r="C84" s="205">
        <v>57624.500879999985</v>
      </c>
      <c r="D84" s="205">
        <v>899969.36640000017</v>
      </c>
      <c r="E84" s="205">
        <v>14636.598574193549</v>
      </c>
      <c r="F84" s="206">
        <v>3618.55</v>
      </c>
      <c r="G84" s="206">
        <v>5143000</v>
      </c>
      <c r="H84" s="206">
        <v>13610000</v>
      </c>
      <c r="I84" s="206">
        <v>932</v>
      </c>
      <c r="J84" s="201">
        <f t="shared" si="3"/>
        <v>4096000</v>
      </c>
      <c r="K84" s="201">
        <f t="shared" si="2"/>
        <v>6270000</v>
      </c>
    </row>
    <row r="85" spans="1:11" x14ac:dyDescent="0.3">
      <c r="A85" s="196">
        <v>43709</v>
      </c>
      <c r="B85" s="205">
        <v>379161.58144000004</v>
      </c>
      <c r="C85" s="205">
        <v>51995.662499999999</v>
      </c>
      <c r="D85" s="205">
        <v>686582.35889999999</v>
      </c>
      <c r="E85" s="205">
        <v>11538.397978999999</v>
      </c>
      <c r="F85" s="206">
        <v>3615.36</v>
      </c>
      <c r="G85" s="206">
        <v>5116000</v>
      </c>
      <c r="H85" s="206">
        <v>13277000</v>
      </c>
      <c r="I85" s="206">
        <v>703</v>
      </c>
      <c r="J85" s="201">
        <f t="shared" si="3"/>
        <v>4096000</v>
      </c>
      <c r="K85" s="201">
        <f t="shared" si="2"/>
        <v>6270000</v>
      </c>
    </row>
    <row r="86" spans="1:11" x14ac:dyDescent="0.3">
      <c r="A86" s="196">
        <v>43739</v>
      </c>
      <c r="B86" s="205">
        <v>397321.67755000002</v>
      </c>
      <c r="C86" s="205">
        <v>35458.85656</v>
      </c>
      <c r="D86" s="205">
        <v>625139.82090000005</v>
      </c>
      <c r="E86" s="205">
        <v>10166.924502580643</v>
      </c>
      <c r="F86" s="206">
        <v>3612.99</v>
      </c>
      <c r="G86" s="206">
        <v>5096000</v>
      </c>
      <c r="H86" s="206">
        <v>13034000</v>
      </c>
      <c r="I86" s="206">
        <v>633</v>
      </c>
      <c r="J86" s="201">
        <f t="shared" si="3"/>
        <v>4096000</v>
      </c>
      <c r="K86" s="201">
        <f t="shared" si="2"/>
        <v>6270000</v>
      </c>
    </row>
    <row r="87" spans="1:11" x14ac:dyDescent="0.3">
      <c r="A87" s="196">
        <v>43770</v>
      </c>
      <c r="B87" s="205">
        <v>466425.62719999999</v>
      </c>
      <c r="C87" s="205">
        <v>33815.420340000004</v>
      </c>
      <c r="D87" s="205">
        <v>626055.48720000009</v>
      </c>
      <c r="E87" s="205">
        <v>10521.210266666665</v>
      </c>
      <c r="F87" s="206">
        <v>3611.23</v>
      </c>
      <c r="G87" s="206">
        <v>5082000</v>
      </c>
      <c r="H87" s="206">
        <v>12855000</v>
      </c>
      <c r="I87" s="206">
        <v>630</v>
      </c>
      <c r="J87" s="201">
        <f t="shared" si="3"/>
        <v>4096000</v>
      </c>
      <c r="K87" s="201">
        <f t="shared" si="2"/>
        <v>6270000</v>
      </c>
    </row>
    <row r="88" spans="1:11" x14ac:dyDescent="0.3">
      <c r="A88" s="196">
        <v>43800</v>
      </c>
      <c r="B88" s="205">
        <v>506196.90000000008</v>
      </c>
      <c r="C88" s="205">
        <v>26717.063774999991</v>
      </c>
      <c r="D88" s="205">
        <v>750148.35619999981</v>
      </c>
      <c r="E88" s="205">
        <v>12199.99343548387</v>
      </c>
      <c r="F88" s="206">
        <v>3608.74</v>
      </c>
      <c r="G88" s="206">
        <v>5062000</v>
      </c>
      <c r="H88" s="206">
        <v>12604000</v>
      </c>
      <c r="I88" s="206">
        <v>756</v>
      </c>
      <c r="J88" s="201">
        <f t="shared" si="3"/>
        <v>4096000</v>
      </c>
      <c r="K88" s="201">
        <f t="shared" si="2"/>
        <v>6270000</v>
      </c>
    </row>
    <row r="89" spans="1:11" x14ac:dyDescent="0.3">
      <c r="A89" s="196">
        <v>43831</v>
      </c>
      <c r="B89" s="205">
        <v>419014.14065999998</v>
      </c>
      <c r="C89" s="205">
        <v>8182.5288419999979</v>
      </c>
      <c r="D89" s="205">
        <v>759864.93139999988</v>
      </c>
      <c r="E89" s="205">
        <v>12358.018387096774</v>
      </c>
      <c r="F89" s="206">
        <v>3605.48</v>
      </c>
      <c r="G89" s="206">
        <v>5036000</v>
      </c>
      <c r="H89" s="206">
        <v>12281000</v>
      </c>
      <c r="I89" s="206">
        <v>768</v>
      </c>
      <c r="J89" s="201">
        <f t="shared" si="3"/>
        <v>4096000</v>
      </c>
      <c r="K89" s="201">
        <f t="shared" si="2"/>
        <v>6270000</v>
      </c>
    </row>
    <row r="90" spans="1:11" x14ac:dyDescent="0.3">
      <c r="A90" s="196">
        <v>43862</v>
      </c>
      <c r="B90" s="205">
        <v>393168.49365999992</v>
      </c>
      <c r="C90" s="205">
        <v>8668.9071839999997</v>
      </c>
      <c r="D90" s="205">
        <v>675271.2267</v>
      </c>
      <c r="E90" s="205">
        <v>11739.629085172413</v>
      </c>
      <c r="F90" s="206">
        <v>3602.72</v>
      </c>
      <c r="G90" s="206">
        <v>5015000</v>
      </c>
      <c r="H90" s="206">
        <v>12011000</v>
      </c>
      <c r="I90" s="206">
        <v>687</v>
      </c>
      <c r="J90" s="201">
        <f t="shared" si="3"/>
        <v>4096000</v>
      </c>
      <c r="K90" s="201">
        <f t="shared" si="2"/>
        <v>6270000</v>
      </c>
    </row>
    <row r="91" spans="1:11" x14ac:dyDescent="0.3">
      <c r="A91" s="196">
        <v>43891</v>
      </c>
      <c r="B91" s="205">
        <v>505372.06090000004</v>
      </c>
      <c r="C91" s="205">
        <v>14519.13711</v>
      </c>
      <c r="D91" s="205">
        <v>699880.4439999999</v>
      </c>
      <c r="E91" s="205">
        <v>11382.464219677422</v>
      </c>
      <c r="F91" s="206">
        <v>3600.71</v>
      </c>
      <c r="G91" s="206">
        <v>4999000</v>
      </c>
      <c r="H91" s="206">
        <v>11818000</v>
      </c>
      <c r="I91" s="206">
        <v>719</v>
      </c>
      <c r="J91" s="201">
        <f t="shared" si="3"/>
        <v>4096000</v>
      </c>
      <c r="K91" s="201">
        <f t="shared" si="2"/>
        <v>6270000</v>
      </c>
    </row>
    <row r="92" spans="1:11" x14ac:dyDescent="0.3">
      <c r="A92" s="196">
        <v>43922</v>
      </c>
      <c r="B92" s="205">
        <v>509705.35440000001</v>
      </c>
      <c r="C92" s="205">
        <v>22815.134025000003</v>
      </c>
      <c r="D92" s="205">
        <v>630107.94079999998</v>
      </c>
      <c r="E92" s="205">
        <v>10589.314011</v>
      </c>
      <c r="F92" s="206">
        <v>3599.32</v>
      </c>
      <c r="G92" s="206">
        <v>4989000</v>
      </c>
      <c r="H92" s="206">
        <v>11685000</v>
      </c>
      <c r="I92" s="206">
        <v>652</v>
      </c>
      <c r="J92" s="201">
        <f t="shared" si="3"/>
        <v>4096000</v>
      </c>
      <c r="K92" s="201">
        <f t="shared" si="2"/>
        <v>6270000</v>
      </c>
    </row>
    <row r="93" spans="1:11" x14ac:dyDescent="0.3">
      <c r="A93" s="196">
        <v>43952</v>
      </c>
      <c r="B93" s="205">
        <v>1253377.1545000004</v>
      </c>
      <c r="C93" s="205">
        <v>27280.392085000007</v>
      </c>
      <c r="D93" s="205">
        <v>628665.60269999981</v>
      </c>
      <c r="E93" s="205">
        <v>10224.26585</v>
      </c>
      <c r="F93" s="206">
        <v>3605.05</v>
      </c>
      <c r="G93" s="206">
        <v>5033000</v>
      </c>
      <c r="H93" s="206">
        <v>12239000</v>
      </c>
      <c r="I93" s="206">
        <v>651</v>
      </c>
      <c r="J93" s="201">
        <f t="shared" si="3"/>
        <v>4096000</v>
      </c>
      <c r="K93" s="201">
        <f t="shared" si="2"/>
        <v>6270000</v>
      </c>
    </row>
    <row r="94" spans="1:11" x14ac:dyDescent="0.3">
      <c r="A94" s="196">
        <v>43983</v>
      </c>
      <c r="B94" s="205">
        <v>1293202.5678000003</v>
      </c>
      <c r="C94" s="205">
        <v>44663.646859999993</v>
      </c>
      <c r="D94" s="205">
        <v>649886.28099999984</v>
      </c>
      <c r="E94" s="205">
        <v>10921.700004333334</v>
      </c>
      <c r="F94" s="206">
        <v>3610.62</v>
      </c>
      <c r="G94" s="206">
        <v>5077000</v>
      </c>
      <c r="H94" s="206">
        <v>12793000</v>
      </c>
      <c r="I94" s="206">
        <v>663</v>
      </c>
      <c r="J94" s="201">
        <f t="shared" si="3"/>
        <v>4096000</v>
      </c>
      <c r="K94" s="201">
        <f t="shared" si="2"/>
        <v>6270000</v>
      </c>
    </row>
    <row r="95" spans="1:11" x14ac:dyDescent="0.3">
      <c r="A95" s="196">
        <v>44013</v>
      </c>
      <c r="B95" s="205">
        <v>331965.9646200001</v>
      </c>
      <c r="C95" s="205">
        <v>53207.192829999993</v>
      </c>
      <c r="D95" s="205">
        <v>749930.37209999992</v>
      </c>
      <c r="E95" s="205">
        <v>12196.448250322581</v>
      </c>
      <c r="F95" s="206">
        <v>3606.25</v>
      </c>
      <c r="G95" s="206">
        <v>5042000</v>
      </c>
      <c r="H95" s="206">
        <v>12357000</v>
      </c>
      <c r="I95" s="206">
        <v>774</v>
      </c>
      <c r="J95" s="201">
        <f t="shared" si="3"/>
        <v>4096000</v>
      </c>
      <c r="K95" s="201">
        <f t="shared" si="2"/>
        <v>6270000</v>
      </c>
    </row>
    <row r="96" spans="1:11" x14ac:dyDescent="0.3">
      <c r="A96" s="196">
        <v>44044</v>
      </c>
      <c r="B96" s="205">
        <v>200463.55677999998</v>
      </c>
      <c r="C96" s="205">
        <v>51157.005090000021</v>
      </c>
      <c r="D96" s="205">
        <v>833111.7919999999</v>
      </c>
      <c r="E96" s="205">
        <v>13549.264364516128</v>
      </c>
      <c r="F96" s="206">
        <v>3599.72</v>
      </c>
      <c r="G96" s="206">
        <v>4992000</v>
      </c>
      <c r="H96" s="206">
        <v>11723000</v>
      </c>
      <c r="I96" s="206">
        <v>861</v>
      </c>
      <c r="J96" s="201">
        <f t="shared" si="3"/>
        <v>4096000</v>
      </c>
      <c r="K96" s="201">
        <f t="shared" si="2"/>
        <v>6270000</v>
      </c>
    </row>
    <row r="97" spans="1:11" x14ac:dyDescent="0.3">
      <c r="A97" s="196">
        <v>44075</v>
      </c>
      <c r="B97" s="205">
        <v>266656.15278000006</v>
      </c>
      <c r="C97" s="205">
        <v>45692.617129999999</v>
      </c>
      <c r="D97" s="205">
        <v>602030.73560000001</v>
      </c>
      <c r="E97" s="205">
        <v>10117.460979666666</v>
      </c>
      <c r="F97" s="206">
        <v>3595.98</v>
      </c>
      <c r="G97" s="206">
        <v>4963000</v>
      </c>
      <c r="H97" s="206">
        <v>11371000</v>
      </c>
      <c r="I97" s="206">
        <v>620</v>
      </c>
      <c r="J97" s="201">
        <f t="shared" si="3"/>
        <v>4096000</v>
      </c>
      <c r="K97" s="201">
        <f t="shared" si="2"/>
        <v>6270000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1DA0-D970-4DB1-8666-7603D5D00C4F}">
  <dimension ref="A1:C97"/>
  <sheetViews>
    <sheetView topLeftCell="A83" workbookViewId="0">
      <selection activeCell="B62" sqref="B62:B97"/>
    </sheetView>
  </sheetViews>
  <sheetFormatPr defaultRowHeight="18.75" x14ac:dyDescent="0.25"/>
  <cols>
    <col min="1" max="1" width="11.7109375" style="202" bestFit="1" customWidth="1"/>
    <col min="2" max="2" width="12" bestFit="1" customWidth="1"/>
    <col min="3" max="3" width="23.85546875" bestFit="1" customWidth="1"/>
  </cols>
  <sheetData>
    <row r="1" spans="1:3" x14ac:dyDescent="0.25">
      <c r="A1" s="149" t="s">
        <v>38</v>
      </c>
      <c r="B1" t="s">
        <v>72</v>
      </c>
      <c r="C1" t="s">
        <v>73</v>
      </c>
    </row>
    <row r="2" spans="1:3" x14ac:dyDescent="0.25">
      <c r="A2" s="196">
        <v>41183</v>
      </c>
      <c r="B2">
        <v>833.66485745428849</v>
      </c>
    </row>
    <row r="3" spans="1:3" x14ac:dyDescent="0.25">
      <c r="A3" s="194">
        <v>41214</v>
      </c>
      <c r="B3">
        <v>1047.5294854374863</v>
      </c>
    </row>
    <row r="4" spans="1:3" x14ac:dyDescent="0.25">
      <c r="A4" s="194">
        <v>41244</v>
      </c>
      <c r="B4">
        <v>1184.6016061891676</v>
      </c>
    </row>
    <row r="5" spans="1:3" x14ac:dyDescent="0.25">
      <c r="A5" s="194">
        <v>41275</v>
      </c>
      <c r="B5">
        <v>1848.9649087219143</v>
      </c>
    </row>
    <row r="6" spans="1:3" x14ac:dyDescent="0.25">
      <c r="A6" s="194">
        <v>41306</v>
      </c>
      <c r="B6">
        <v>1294.4144707328444</v>
      </c>
    </row>
    <row r="7" spans="1:3" x14ac:dyDescent="0.25">
      <c r="A7" s="194">
        <v>41334</v>
      </c>
      <c r="B7">
        <v>1276.7342480611539</v>
      </c>
    </row>
    <row r="8" spans="1:3" x14ac:dyDescent="0.25">
      <c r="A8" s="194">
        <v>41365</v>
      </c>
      <c r="B8">
        <v>694.05254258228831</v>
      </c>
    </row>
    <row r="9" spans="1:3" x14ac:dyDescent="0.25">
      <c r="A9" s="194">
        <v>41395</v>
      </c>
      <c r="B9">
        <v>496.58389730678056</v>
      </c>
    </row>
    <row r="10" spans="1:3" x14ac:dyDescent="0.25">
      <c r="A10" s="194">
        <v>41426</v>
      </c>
      <c r="B10">
        <v>384.85246848199125</v>
      </c>
    </row>
    <row r="11" spans="1:3" x14ac:dyDescent="0.25">
      <c r="A11" s="194">
        <v>41456</v>
      </c>
      <c r="B11">
        <v>1658.4649855895834</v>
      </c>
    </row>
    <row r="12" spans="1:3" x14ac:dyDescent="0.25">
      <c r="A12" s="194">
        <v>41487</v>
      </c>
      <c r="B12">
        <v>2843.2792581095473</v>
      </c>
    </row>
    <row r="13" spans="1:3" x14ac:dyDescent="0.25">
      <c r="A13" s="194">
        <v>41518</v>
      </c>
      <c r="B13">
        <v>11141.406653804424</v>
      </c>
      <c r="C13">
        <f>SUM(B2:B13)</f>
        <v>24704.549382471472</v>
      </c>
    </row>
    <row r="14" spans="1:3" x14ac:dyDescent="0.25">
      <c r="A14" s="194">
        <v>41548</v>
      </c>
      <c r="B14">
        <v>1128.1844954482444</v>
      </c>
    </row>
    <row r="15" spans="1:3" x14ac:dyDescent="0.25">
      <c r="A15" s="194">
        <v>41579</v>
      </c>
      <c r="B15">
        <v>2066.2217342013982</v>
      </c>
    </row>
    <row r="16" spans="1:3" x14ac:dyDescent="0.25">
      <c r="A16" s="196">
        <v>41609</v>
      </c>
      <c r="B16">
        <v>1527.9988419411952</v>
      </c>
    </row>
    <row r="17" spans="1:3" x14ac:dyDescent="0.25">
      <c r="A17" s="196">
        <v>41640</v>
      </c>
      <c r="B17">
        <v>1256.7340939284295</v>
      </c>
    </row>
    <row r="18" spans="1:3" x14ac:dyDescent="0.25">
      <c r="A18" s="196">
        <v>41671</v>
      </c>
      <c r="B18">
        <v>1321.5745079613137</v>
      </c>
    </row>
    <row r="19" spans="1:3" x14ac:dyDescent="0.25">
      <c r="A19" s="196">
        <v>41699</v>
      </c>
      <c r="B19">
        <v>1425.1688533703129</v>
      </c>
    </row>
    <row r="20" spans="1:3" x14ac:dyDescent="0.25">
      <c r="A20" s="196">
        <v>41730</v>
      </c>
      <c r="B20">
        <v>525.58675188489474</v>
      </c>
    </row>
    <row r="21" spans="1:3" x14ac:dyDescent="0.25">
      <c r="A21" s="196">
        <v>41760</v>
      </c>
      <c r="B21">
        <v>268.94632826805253</v>
      </c>
    </row>
    <row r="22" spans="1:3" x14ac:dyDescent="0.25">
      <c r="A22" s="196">
        <v>41791</v>
      </c>
      <c r="B22">
        <v>204.00881930463436</v>
      </c>
    </row>
    <row r="23" spans="1:3" x14ac:dyDescent="0.25">
      <c r="A23" s="196">
        <v>41821</v>
      </c>
      <c r="B23">
        <v>280.18248551534282</v>
      </c>
    </row>
    <row r="24" spans="1:3" x14ac:dyDescent="0.25">
      <c r="A24" s="196">
        <v>41852</v>
      </c>
      <c r="B24">
        <v>3537.2127621466561</v>
      </c>
    </row>
    <row r="25" spans="1:3" x14ac:dyDescent="0.25">
      <c r="A25" s="196">
        <v>41883</v>
      </c>
      <c r="B25">
        <v>9241.1521277062639</v>
      </c>
      <c r="C25">
        <f>SUM(B14:B25)</f>
        <v>22782.971801676737</v>
      </c>
    </row>
    <row r="26" spans="1:3" x14ac:dyDescent="0.25">
      <c r="A26" s="196">
        <v>41913</v>
      </c>
      <c r="B26">
        <v>831.14783470163616</v>
      </c>
    </row>
    <row r="27" spans="1:3" x14ac:dyDescent="0.25">
      <c r="A27" s="196">
        <v>41944</v>
      </c>
      <c r="B27">
        <v>786.52169974652656</v>
      </c>
    </row>
    <row r="28" spans="1:3" x14ac:dyDescent="0.25">
      <c r="A28" s="196">
        <v>41974</v>
      </c>
      <c r="B28">
        <v>873.38905873602346</v>
      </c>
    </row>
    <row r="29" spans="1:3" x14ac:dyDescent="0.25">
      <c r="A29" s="196">
        <v>42005</v>
      </c>
      <c r="B29">
        <v>1008.2947769004712</v>
      </c>
    </row>
    <row r="30" spans="1:3" x14ac:dyDescent="0.25">
      <c r="A30" s="196">
        <v>42036</v>
      </c>
      <c r="B30">
        <v>1271.4897025111511</v>
      </c>
    </row>
    <row r="31" spans="1:3" x14ac:dyDescent="0.25">
      <c r="A31" s="196">
        <v>42064</v>
      </c>
      <c r="B31">
        <v>2786.07618593081</v>
      </c>
    </row>
    <row r="32" spans="1:3" x14ac:dyDescent="0.25">
      <c r="A32" s="196">
        <v>42095</v>
      </c>
      <c r="B32">
        <v>618.91449962851664</v>
      </c>
    </row>
    <row r="33" spans="1:3" x14ac:dyDescent="0.25">
      <c r="A33" s="196">
        <v>42125</v>
      </c>
      <c r="B33">
        <v>1135.6771791579338</v>
      </c>
    </row>
    <row r="34" spans="1:3" x14ac:dyDescent="0.25">
      <c r="A34" s="196">
        <v>42156</v>
      </c>
      <c r="B34">
        <v>3075.5583253518598</v>
      </c>
    </row>
    <row r="35" spans="1:3" x14ac:dyDescent="0.25">
      <c r="A35" s="196">
        <v>42186</v>
      </c>
      <c r="B35">
        <v>825.74746669995568</v>
      </c>
    </row>
    <row r="36" spans="1:3" x14ac:dyDescent="0.25">
      <c r="A36" s="196">
        <v>42217</v>
      </c>
      <c r="B36">
        <v>4158.8764238769836</v>
      </c>
    </row>
    <row r="37" spans="1:3" x14ac:dyDescent="0.25">
      <c r="A37" s="196">
        <v>42248</v>
      </c>
      <c r="B37">
        <v>3520.3833100590264</v>
      </c>
      <c r="C37">
        <f>SUM(B26:B37)</f>
        <v>20892.076463300895</v>
      </c>
    </row>
    <row r="38" spans="1:3" x14ac:dyDescent="0.25">
      <c r="A38" s="196">
        <v>42278</v>
      </c>
      <c r="B38">
        <v>5181.5445388423641</v>
      </c>
    </row>
    <row r="39" spans="1:3" x14ac:dyDescent="0.25">
      <c r="A39" s="196">
        <v>42309</v>
      </c>
      <c r="B39">
        <v>1134.7192873885406</v>
      </c>
    </row>
    <row r="40" spans="1:3" x14ac:dyDescent="0.25">
      <c r="A40" s="196">
        <v>42339</v>
      </c>
      <c r="B40">
        <v>988.72893564650303</v>
      </c>
    </row>
    <row r="41" spans="1:3" x14ac:dyDescent="0.25">
      <c r="A41" s="196">
        <v>42370</v>
      </c>
      <c r="B41">
        <v>1018.7621971545827</v>
      </c>
    </row>
    <row r="42" spans="1:3" x14ac:dyDescent="0.25">
      <c r="A42" s="196">
        <v>42401</v>
      </c>
      <c r="B42">
        <v>2001.2297797230692</v>
      </c>
    </row>
    <row r="43" spans="1:3" x14ac:dyDescent="0.25">
      <c r="A43" s="196">
        <v>42430</v>
      </c>
      <c r="B43">
        <v>1075.3748605356116</v>
      </c>
    </row>
    <row r="44" spans="1:3" x14ac:dyDescent="0.25">
      <c r="A44" s="196">
        <v>42461</v>
      </c>
      <c r="B44">
        <v>1107.4384989822838</v>
      </c>
    </row>
    <row r="45" spans="1:3" x14ac:dyDescent="0.25">
      <c r="A45" s="196">
        <v>42491</v>
      </c>
      <c r="B45">
        <v>595.41048983064093</v>
      </c>
    </row>
    <row r="46" spans="1:3" x14ac:dyDescent="0.25">
      <c r="A46" s="196">
        <v>42522</v>
      </c>
      <c r="B46">
        <v>197.02237981208634</v>
      </c>
    </row>
    <row r="47" spans="1:3" x14ac:dyDescent="0.25">
      <c r="A47" s="196">
        <v>42552</v>
      </c>
      <c r="B47">
        <v>232.84527535216364</v>
      </c>
    </row>
    <row r="48" spans="1:3" x14ac:dyDescent="0.25">
      <c r="A48" s="196">
        <v>42583</v>
      </c>
      <c r="B48">
        <v>2700.820024542033</v>
      </c>
    </row>
    <row r="49" spans="1:3" x14ac:dyDescent="0.25">
      <c r="A49" s="196">
        <v>42614</v>
      </c>
      <c r="B49">
        <v>5139.7501937487868</v>
      </c>
      <c r="C49">
        <f>SUM(B38:B49)</f>
        <v>21373.646461558666</v>
      </c>
    </row>
    <row r="50" spans="1:3" x14ac:dyDescent="0.25">
      <c r="A50" s="196">
        <v>42644</v>
      </c>
      <c r="B50">
        <v>1354.4907085134555</v>
      </c>
    </row>
    <row r="51" spans="1:3" x14ac:dyDescent="0.25">
      <c r="A51" s="196">
        <v>42675</v>
      </c>
      <c r="B51">
        <v>1277.0626611458456</v>
      </c>
    </row>
    <row r="52" spans="1:3" x14ac:dyDescent="0.25">
      <c r="A52" s="196">
        <v>42705</v>
      </c>
      <c r="B52">
        <v>1236.0562330413343</v>
      </c>
    </row>
    <row r="53" spans="1:3" x14ac:dyDescent="0.25">
      <c r="A53" s="196">
        <v>42736</v>
      </c>
      <c r="B53">
        <v>2903.111459482896</v>
      </c>
    </row>
    <row r="54" spans="1:3" x14ac:dyDescent="0.25">
      <c r="A54" s="196">
        <v>42767</v>
      </c>
      <c r="B54">
        <v>3858.9109104175973</v>
      </c>
    </row>
    <row r="55" spans="1:3" x14ac:dyDescent="0.25">
      <c r="A55" s="196">
        <v>42795</v>
      </c>
      <c r="B55">
        <v>1167.9600717250673</v>
      </c>
    </row>
    <row r="56" spans="1:3" x14ac:dyDescent="0.25">
      <c r="A56" s="196">
        <v>42826</v>
      </c>
      <c r="B56">
        <v>1140.819182018053</v>
      </c>
    </row>
    <row r="57" spans="1:3" x14ac:dyDescent="0.25">
      <c r="A57" s="196">
        <v>42856</v>
      </c>
      <c r="B57">
        <v>391.14383560921021</v>
      </c>
    </row>
    <row r="58" spans="1:3" x14ac:dyDescent="0.25">
      <c r="A58" s="196">
        <v>42887</v>
      </c>
      <c r="B58">
        <v>241.02457925675949</v>
      </c>
    </row>
    <row r="59" spans="1:3" x14ac:dyDescent="0.25">
      <c r="A59" s="196">
        <v>42917</v>
      </c>
      <c r="B59">
        <v>1161.5188741786253</v>
      </c>
    </row>
    <row r="60" spans="1:3" x14ac:dyDescent="0.25">
      <c r="A60" s="196">
        <v>42948</v>
      </c>
      <c r="B60">
        <v>1541.0290607068414</v>
      </c>
    </row>
    <row r="61" spans="1:3" x14ac:dyDescent="0.25">
      <c r="A61" s="196">
        <v>42979</v>
      </c>
      <c r="B61">
        <v>1396.5583974193396</v>
      </c>
      <c r="C61">
        <f>SUM(B50:B61)</f>
        <v>17669.685973515025</v>
      </c>
    </row>
    <row r="62" spans="1:3" x14ac:dyDescent="0.25">
      <c r="A62" s="207">
        <v>43009</v>
      </c>
      <c r="B62" s="208">
        <v>541.51284260803709</v>
      </c>
    </row>
    <row r="63" spans="1:3" x14ac:dyDescent="0.25">
      <c r="A63" s="207">
        <v>43040</v>
      </c>
      <c r="B63" s="208">
        <v>962.09870045833839</v>
      </c>
    </row>
    <row r="64" spans="1:3" x14ac:dyDescent="0.25">
      <c r="A64" s="207">
        <v>43070</v>
      </c>
      <c r="B64" s="208">
        <v>943.59659813170606</v>
      </c>
    </row>
    <row r="65" spans="1:3" x14ac:dyDescent="0.25">
      <c r="A65" s="207">
        <v>43101</v>
      </c>
      <c r="B65" s="208">
        <v>1006.9758541602733</v>
      </c>
    </row>
    <row r="66" spans="1:3" x14ac:dyDescent="0.25">
      <c r="A66" s="207">
        <v>43132</v>
      </c>
      <c r="B66" s="208">
        <v>834.42948849646552</v>
      </c>
    </row>
    <row r="67" spans="1:3" x14ac:dyDescent="0.25">
      <c r="A67" s="207">
        <v>43160</v>
      </c>
      <c r="B67" s="208">
        <v>922.32767317976027</v>
      </c>
    </row>
    <row r="68" spans="1:3" x14ac:dyDescent="0.25">
      <c r="A68" s="207">
        <v>43191</v>
      </c>
      <c r="B68" s="208">
        <v>679.7997895039955</v>
      </c>
    </row>
    <row r="69" spans="1:3" x14ac:dyDescent="0.25">
      <c r="A69" s="207">
        <v>43221</v>
      </c>
      <c r="B69" s="208">
        <v>355.0404740866482</v>
      </c>
    </row>
    <row r="70" spans="1:3" x14ac:dyDescent="0.25">
      <c r="A70" s="207">
        <v>43252</v>
      </c>
      <c r="B70" s="208">
        <v>186.07182139590373</v>
      </c>
    </row>
    <row r="71" spans="1:3" x14ac:dyDescent="0.25">
      <c r="A71" s="207">
        <v>43282</v>
      </c>
      <c r="B71" s="208">
        <v>2794.844621517504</v>
      </c>
    </row>
    <row r="72" spans="1:3" x14ac:dyDescent="0.25">
      <c r="A72" s="207">
        <v>43313</v>
      </c>
      <c r="B72" s="208">
        <v>4031.5789578114686</v>
      </c>
    </row>
    <row r="73" spans="1:3" x14ac:dyDescent="0.25">
      <c r="A73" s="207">
        <v>43344</v>
      </c>
      <c r="B73" s="208">
        <v>382.11621941944344</v>
      </c>
      <c r="C73">
        <f>SUM(B62:B73)</f>
        <v>13640.393040769544</v>
      </c>
    </row>
    <row r="74" spans="1:3" x14ac:dyDescent="0.25">
      <c r="A74" s="207">
        <v>43374</v>
      </c>
      <c r="B74" s="208">
        <v>3449.6220519015196</v>
      </c>
    </row>
    <row r="75" spans="1:3" x14ac:dyDescent="0.25">
      <c r="A75" s="207">
        <v>43405</v>
      </c>
      <c r="B75" s="208">
        <v>969.80404544193175</v>
      </c>
    </row>
    <row r="76" spans="1:3" x14ac:dyDescent="0.25">
      <c r="A76" s="207">
        <v>43435</v>
      </c>
      <c r="B76" s="208">
        <v>1157.8674027768088</v>
      </c>
    </row>
    <row r="77" spans="1:3" x14ac:dyDescent="0.25">
      <c r="A77" s="207">
        <v>43466</v>
      </c>
      <c r="B77" s="208">
        <v>1298.5864469754347</v>
      </c>
    </row>
    <row r="78" spans="1:3" x14ac:dyDescent="0.25">
      <c r="A78" s="207">
        <v>43497</v>
      </c>
      <c r="B78" s="208">
        <v>3757.2666678153796</v>
      </c>
    </row>
    <row r="79" spans="1:3" x14ac:dyDescent="0.25">
      <c r="A79" s="207">
        <v>43525</v>
      </c>
      <c r="B79" s="208">
        <v>6666.5828948252556</v>
      </c>
    </row>
    <row r="80" spans="1:3" x14ac:dyDescent="0.25">
      <c r="A80" s="207">
        <v>43556</v>
      </c>
      <c r="B80" s="208">
        <v>1375.6153733750018</v>
      </c>
    </row>
    <row r="81" spans="1:3" x14ac:dyDescent="0.25">
      <c r="A81" s="207">
        <v>43586</v>
      </c>
      <c r="B81" s="208">
        <v>2521.2298864821855</v>
      </c>
    </row>
    <row r="82" spans="1:3" x14ac:dyDescent="0.25">
      <c r="A82" s="207">
        <v>43617</v>
      </c>
      <c r="B82" s="208">
        <v>588.73371902710392</v>
      </c>
    </row>
    <row r="83" spans="1:3" x14ac:dyDescent="0.25">
      <c r="A83" s="207">
        <v>43647</v>
      </c>
      <c r="B83" s="208">
        <v>262.07899430722676</v>
      </c>
    </row>
    <row r="84" spans="1:3" x14ac:dyDescent="0.25">
      <c r="A84" s="207">
        <v>43678</v>
      </c>
      <c r="B84" s="208">
        <v>282.27023538373527</v>
      </c>
    </row>
    <row r="85" spans="1:3" x14ac:dyDescent="0.25">
      <c r="A85" s="207">
        <v>43709</v>
      </c>
      <c r="B85" s="208">
        <v>325.42107253923632</v>
      </c>
      <c r="C85">
        <f>SUM(B74:B85)</f>
        <v>22655.078790850821</v>
      </c>
    </row>
    <row r="86" spans="1:3" x14ac:dyDescent="0.25">
      <c r="A86" s="207">
        <v>43739</v>
      </c>
      <c r="B86" s="208">
        <v>561.38294307966225</v>
      </c>
    </row>
    <row r="87" spans="1:3" x14ac:dyDescent="0.25">
      <c r="A87" s="207">
        <v>43770</v>
      </c>
      <c r="B87" s="208">
        <v>2254.9837161239507</v>
      </c>
    </row>
    <row r="88" spans="1:3" x14ac:dyDescent="0.25">
      <c r="A88" s="207">
        <v>43800</v>
      </c>
      <c r="B88" s="208">
        <v>1511.5157486764092</v>
      </c>
    </row>
    <row r="89" spans="1:3" x14ac:dyDescent="0.25">
      <c r="A89" s="207">
        <v>43831</v>
      </c>
      <c r="B89" s="208">
        <v>1071.507944482167</v>
      </c>
    </row>
    <row r="90" spans="1:3" x14ac:dyDescent="0.25">
      <c r="A90" s="207">
        <v>43862</v>
      </c>
      <c r="B90" s="208">
        <v>1086.3896653095037</v>
      </c>
    </row>
    <row r="91" spans="1:3" x14ac:dyDescent="0.25">
      <c r="A91" s="207">
        <v>43891</v>
      </c>
      <c r="B91" s="208">
        <v>1871.1327390530864</v>
      </c>
    </row>
    <row r="92" spans="1:3" x14ac:dyDescent="0.25">
      <c r="A92" s="207">
        <v>43922</v>
      </c>
      <c r="B92" s="208">
        <v>875.92467477222715</v>
      </c>
    </row>
    <row r="93" spans="1:3" x14ac:dyDescent="0.25">
      <c r="A93" s="207">
        <v>43952</v>
      </c>
      <c r="B93" s="208">
        <v>252.9646384035639</v>
      </c>
    </row>
    <row r="94" spans="1:3" x14ac:dyDescent="0.25">
      <c r="A94" s="207">
        <v>43983</v>
      </c>
      <c r="B94" s="208">
        <v>274.81234417568845</v>
      </c>
    </row>
    <row r="95" spans="1:3" x14ac:dyDescent="0.25">
      <c r="A95" s="207">
        <v>44013</v>
      </c>
      <c r="B95" s="208">
        <v>221.07637754022161</v>
      </c>
    </row>
    <row r="96" spans="1:3" x14ac:dyDescent="0.25">
      <c r="A96" s="207">
        <v>44044</v>
      </c>
      <c r="B96" s="208">
        <v>224.19403039280706</v>
      </c>
    </row>
    <row r="97" spans="1:3" x14ac:dyDescent="0.25">
      <c r="A97" s="207">
        <v>44075</v>
      </c>
      <c r="B97" s="208">
        <v>355.86754684270636</v>
      </c>
      <c r="C97">
        <f>SUM(B86:B97)</f>
        <v>10561.752368851994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Dec-13-Mead</vt:lpstr>
      <vt:lpstr>Dec-14-Mead</vt:lpstr>
      <vt:lpstr>Dec-15-Mead</vt:lpstr>
      <vt:lpstr>Dec-16-Mead</vt:lpstr>
      <vt:lpstr>Dec-17-Mead</vt:lpstr>
      <vt:lpstr>LakeMeadData2012-19</vt:lpstr>
      <vt:lpstr>LakePowellData2012-19</vt:lpstr>
      <vt:lpstr>PariaInflow</vt:lpstr>
      <vt:lpstr>LCInflow</vt:lpstr>
      <vt:lpstr>InflowHavasu</vt:lpstr>
      <vt:lpstr>InflowDiamond</vt:lpstr>
      <vt:lpstr>InflowKanab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Aveek</dc:creator>
  <cp:lastModifiedBy>Aveek</cp:lastModifiedBy>
  <dcterms:created xsi:type="dcterms:W3CDTF">2020-11-05T22:52:57Z</dcterms:created>
  <dcterms:modified xsi:type="dcterms:W3CDTF">2020-11-19T07:29:04Z</dcterms:modified>
</cp:coreProperties>
</file>