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06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I30" i="1"/>
  <c r="K29" i="1"/>
  <c r="G53" i="1"/>
  <c r="I53" i="1"/>
  <c r="G54" i="1"/>
  <c r="I54" i="1"/>
  <c r="G55" i="1"/>
  <c r="I55" i="1"/>
  <c r="G56" i="1"/>
  <c r="I56" i="1"/>
  <c r="G57" i="1"/>
  <c r="I57" i="1"/>
  <c r="G58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D32" i="1"/>
  <c r="G32" i="1"/>
  <c r="I32" i="1"/>
  <c r="K32" i="1"/>
  <c r="G34" i="1"/>
  <c r="I34" i="1"/>
  <c r="G35" i="1"/>
  <c r="I35" i="1"/>
  <c r="K34" i="1"/>
  <c r="K43" i="1"/>
  <c r="G38" i="1"/>
  <c r="I38" i="1"/>
  <c r="G39" i="1"/>
  <c r="I39" i="1"/>
  <c r="G40" i="1"/>
  <c r="I40" i="1"/>
  <c r="K37" i="1"/>
  <c r="G12" i="1"/>
  <c r="H12" i="1"/>
  <c r="I12" i="1"/>
  <c r="G17" i="1"/>
  <c r="I17" i="1"/>
  <c r="G18" i="1"/>
  <c r="I18" i="1"/>
  <c r="G19" i="1"/>
  <c r="H19" i="1"/>
  <c r="I19" i="1"/>
  <c r="D20" i="1"/>
  <c r="G20" i="1"/>
  <c r="I20" i="1"/>
  <c r="D21" i="1"/>
  <c r="G21" i="1"/>
  <c r="I21" i="1"/>
  <c r="K21" i="1"/>
  <c r="G37" i="1"/>
  <c r="I37" i="1"/>
  <c r="G36" i="1"/>
  <c r="I36" i="1"/>
  <c r="G31" i="1"/>
  <c r="I31" i="1"/>
  <c r="G44" i="1"/>
  <c r="I44" i="1"/>
  <c r="G43" i="1"/>
  <c r="I43" i="1"/>
  <c r="G42" i="1"/>
  <c r="I42" i="1"/>
  <c r="G41" i="1"/>
  <c r="I41" i="1"/>
  <c r="G29" i="1"/>
  <c r="I29" i="1"/>
  <c r="G28" i="1"/>
  <c r="I28" i="1"/>
  <c r="G27" i="1"/>
  <c r="I27" i="1"/>
  <c r="K26" i="1"/>
  <c r="G26" i="1"/>
  <c r="I26" i="1"/>
  <c r="G25" i="1"/>
  <c r="I25" i="1"/>
  <c r="G24" i="1"/>
  <c r="I24" i="1"/>
  <c r="G23" i="1"/>
  <c r="I23" i="1"/>
  <c r="G22" i="1"/>
  <c r="I22" i="1"/>
  <c r="G16" i="1"/>
  <c r="I16" i="1"/>
  <c r="G15" i="1"/>
  <c r="I15" i="1"/>
  <c r="G14" i="1"/>
  <c r="I14" i="1"/>
  <c r="G13" i="1"/>
  <c r="I13" i="1"/>
  <c r="G11" i="1"/>
  <c r="I11" i="1"/>
  <c r="G10" i="1"/>
  <c r="I10" i="1"/>
</calcChain>
</file>

<file path=xl/sharedStrings.xml><?xml version="1.0" encoding="utf-8"?>
<sst xmlns="http://schemas.openxmlformats.org/spreadsheetml/2006/main" count="47" uniqueCount="45">
  <si>
    <t>BIJLAGE 70 : Pompput O1</t>
  </si>
  <si>
    <t>VOORWERP</t>
  </si>
  <si>
    <t>AANTAL</t>
  </si>
  <si>
    <t>A</t>
  </si>
  <si>
    <t>B</t>
  </si>
  <si>
    <t>C</t>
  </si>
  <si>
    <t>D</t>
  </si>
  <si>
    <t>OPPERVLAKTE</t>
  </si>
  <si>
    <t>DIKTE/HOOGTE</t>
  </si>
  <si>
    <t>VOLUME</t>
  </si>
  <si>
    <t>POSTNR.</t>
  </si>
  <si>
    <t>TOTALEN</t>
    <phoneticPr fontId="0" type="noConversion"/>
  </si>
  <si>
    <t>pompput O1</t>
  </si>
  <si>
    <t>grondwerk uitgraving</t>
  </si>
  <si>
    <t>BLOK1</t>
  </si>
  <si>
    <t>TP</t>
    <phoneticPr fontId="0" type="noConversion"/>
  </si>
  <si>
    <t>Volume ingenomen door constructie</t>
  </si>
  <si>
    <t>mag.bet.fund.pl.</t>
  </si>
  <si>
    <t>fund.pl. overst.</t>
  </si>
  <si>
    <t>pompput</t>
  </si>
  <si>
    <t>aanvulling d250</t>
  </si>
  <si>
    <t>Volume aanvulling</t>
  </si>
  <si>
    <t>Fundering van schraal beton</t>
  </si>
  <si>
    <t>Beton voor gewapend beton</t>
  </si>
  <si>
    <t>wand.pompput</t>
  </si>
  <si>
    <t>dakplaat</t>
    <phoneticPr fontId="0" type="noConversion"/>
  </si>
  <si>
    <t>Dekselopening</t>
  </si>
  <si>
    <t>Hellingsbeton</t>
  </si>
  <si>
    <t>DWA-kamer</t>
  </si>
  <si>
    <t>Wapeningsstaal</t>
  </si>
  <si>
    <t>rood =negatief (aftrekken)</t>
  </si>
  <si>
    <t>rechthoek/vierkant - A(lengte) en B(breedte) invullen</t>
  </si>
  <si>
    <t>trapezium - A(grote basis) , B(kleine basis) en C(hoogte) invullen</t>
  </si>
  <si>
    <t>driehoek - A(basis) en C(hoogte) invullen</t>
  </si>
  <si>
    <t xml:space="preserve">cirkel - C(diameter) invullen </t>
  </si>
  <si>
    <t>post 86</t>
  </si>
  <si>
    <t>post 87</t>
  </si>
  <si>
    <t>post 88</t>
  </si>
  <si>
    <t>post 89</t>
  </si>
  <si>
    <t>post 90</t>
  </si>
  <si>
    <t>post 91</t>
  </si>
  <si>
    <t>post 92</t>
  </si>
  <si>
    <t>aanvulling</t>
  </si>
  <si>
    <r>
      <t xml:space="preserve">POST : POMPPUT O1 </t>
    </r>
    <r>
      <rPr>
        <b/>
        <sz val="12"/>
        <color theme="1"/>
        <rFont val="Calibri"/>
        <family val="2"/>
        <scheme val="minor"/>
      </rPr>
      <t>(volgens uitvoeringsplan 9.1 -uitgave F)</t>
    </r>
  </si>
  <si>
    <r>
      <t xml:space="preserve">supervisie </t>
    </r>
    <r>
      <rPr>
        <b/>
        <sz val="12"/>
        <rFont val="Calibri"/>
        <scheme val="minor"/>
      </rPr>
      <t>OPMETINGEN VOLUMES (CONSTRUCTIES)</t>
    </r>
    <r>
      <rPr>
        <sz val="12"/>
        <rFont val="Calibri"/>
        <scheme val="minor"/>
      </rPr>
      <t xml:space="preserve"> (product van owt)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</si>
</sst>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4"/>
      <name val="Arial"/>
    </font>
    <font>
      <sz val="8"/>
      <name val="Arial"/>
    </font>
    <font>
      <u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3" fillId="5" borderId="5" xfId="0" applyFont="1" applyFill="1" applyBorder="1" applyAlignment="1" applyProtection="1">
      <alignment horizontal="left"/>
      <protection locked="0"/>
    </xf>
    <xf numFmtId="0" fontId="0" fillId="5" borderId="6" xfId="0" applyFill="1" applyBorder="1" applyAlignment="1" applyProtection="1">
      <alignment horizontal="center"/>
      <protection locked="0"/>
    </xf>
    <xf numFmtId="164" fontId="0" fillId="5" borderId="7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left"/>
      <protection locked="0"/>
    </xf>
    <xf numFmtId="164" fontId="0" fillId="5" borderId="6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left"/>
      <protection locked="0"/>
    </xf>
    <xf numFmtId="164" fontId="0" fillId="5" borderId="11" xfId="0" applyNumberFormat="1" applyFill="1" applyBorder="1" applyAlignment="1" applyProtection="1">
      <alignment horizontal="center"/>
      <protection locked="0"/>
    </xf>
    <xf numFmtId="0" fontId="0" fillId="5" borderId="9" xfId="0" applyFont="1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</xf>
    <xf numFmtId="0" fontId="0" fillId="7" borderId="13" xfId="0" applyFill="1" applyBorder="1" applyAlignment="1" applyProtection="1">
      <alignment horizontal="center"/>
    </xf>
    <xf numFmtId="164" fontId="0" fillId="7" borderId="13" xfId="0" applyNumberFormat="1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left"/>
    </xf>
    <xf numFmtId="0" fontId="0" fillId="0" borderId="15" xfId="0" applyBorder="1" applyAlignment="1" applyProtection="1">
      <alignment horizontal="left"/>
    </xf>
    <xf numFmtId="0" fontId="0" fillId="0" borderId="15" xfId="0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5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7" xfId="0" applyBorder="1" applyAlignment="1" applyProtection="1">
      <alignment horizontal="left"/>
    </xf>
    <xf numFmtId="0" fontId="0" fillId="0" borderId="18" xfId="0" applyBorder="1" applyAlignment="1" applyProtection="1">
      <alignment horizontal="left"/>
    </xf>
    <xf numFmtId="0" fontId="0" fillId="0" borderId="18" xfId="0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8" fillId="0" borderId="0" xfId="0" applyFont="1"/>
    <xf numFmtId="2" fontId="0" fillId="5" borderId="0" xfId="0" applyNumberFormat="1" applyFill="1" applyBorder="1" applyAlignment="1" applyProtection="1">
      <alignment horizontal="center"/>
      <protection locked="0"/>
    </xf>
    <xf numFmtId="2" fontId="0" fillId="5" borderId="7" xfId="0" applyNumberFormat="1" applyFill="1" applyBorder="1" applyAlignment="1" applyProtection="1">
      <alignment horizontal="center"/>
      <protection locked="0"/>
    </xf>
    <xf numFmtId="2" fontId="0" fillId="5" borderId="6" xfId="0" applyNumberFormat="1" applyFill="1" applyBorder="1" applyAlignment="1" applyProtection="1">
      <alignment horizontal="center"/>
      <protection locked="0"/>
    </xf>
    <xf numFmtId="2" fontId="0" fillId="5" borderId="10" xfId="0" applyNumberFormat="1" applyFill="1" applyBorder="1" applyAlignment="1" applyProtection="1">
      <alignment horizontal="center"/>
      <protection locked="0"/>
    </xf>
    <xf numFmtId="164" fontId="0" fillId="6" borderId="6" xfId="0" applyNumberFormat="1" applyFill="1" applyBorder="1" applyAlignment="1" applyProtection="1">
      <alignment horizontal="center"/>
      <protection hidden="1"/>
    </xf>
    <xf numFmtId="164" fontId="0" fillId="6" borderId="0" xfId="0" applyNumberFormat="1" applyFill="1" applyBorder="1" applyAlignment="1" applyProtection="1">
      <alignment horizontal="center"/>
      <protection hidden="1"/>
    </xf>
    <xf numFmtId="164" fontId="10" fillId="6" borderId="6" xfId="0" applyNumberFormat="1" applyFont="1" applyFill="1" applyBorder="1" applyAlignment="1" applyProtection="1">
      <alignment horizontal="center"/>
      <protection hidden="1"/>
    </xf>
    <xf numFmtId="164" fontId="0" fillId="8" borderId="6" xfId="0" applyNumberFormat="1" applyFill="1" applyBorder="1" applyAlignment="1" applyProtection="1">
      <alignment horizontal="center"/>
      <protection locked="0"/>
    </xf>
    <xf numFmtId="164" fontId="0" fillId="9" borderId="6" xfId="0" applyNumberForma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122238</xdr:colOff>
      <xdr:row>0</xdr:row>
      <xdr:rowOff>22389</xdr:rowOff>
    </xdr:from>
    <xdr:to>
      <xdr:col>9</xdr:col>
      <xdr:colOff>601663</xdr:colOff>
      <xdr:row>5</xdr:row>
      <xdr:rowOff>177800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8738" y="22389"/>
          <a:ext cx="4581525" cy="11333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K70"/>
  <sheetViews>
    <sheetView tabSelected="1" workbookViewId="0">
      <selection activeCell="N28" sqref="N28"/>
    </sheetView>
  </sheetViews>
  <sheetFormatPr baseColWidth="10" defaultRowHeight="15" x14ac:dyDescent="0"/>
  <cols>
    <col min="1" max="1" width="31.33203125" customWidth="1"/>
    <col min="2" max="2" width="6.6640625" customWidth="1"/>
    <col min="3" max="3" width="7.6640625" customWidth="1"/>
    <col min="4" max="5" width="7.83203125" customWidth="1"/>
    <col min="6" max="6" width="7.33203125" customWidth="1"/>
    <col min="9" max="9" width="9.1640625" customWidth="1"/>
    <col min="11" max="11" width="9" customWidth="1"/>
  </cols>
  <sheetData>
    <row r="3" spans="1:11">
      <c r="C3" s="39"/>
    </row>
    <row r="5" spans="1:11" ht="17">
      <c r="A5" s="49" t="s">
        <v>0</v>
      </c>
      <c r="B5" s="50"/>
      <c r="C5" s="50"/>
      <c r="D5" s="1"/>
      <c r="E5" s="1"/>
      <c r="F5" s="1"/>
      <c r="G5" s="1"/>
      <c r="H5" s="1"/>
      <c r="I5" s="1"/>
      <c r="J5" s="2"/>
      <c r="K5" s="1"/>
    </row>
    <row r="6" spans="1:11" ht="16" thickBot="1">
      <c r="A6" s="50"/>
      <c r="B6" s="50"/>
      <c r="C6" s="50"/>
      <c r="D6" s="1"/>
      <c r="E6" s="1"/>
      <c r="F6" s="1"/>
      <c r="G6" s="1"/>
      <c r="H6" s="1"/>
      <c r="I6" s="1"/>
      <c r="J6" s="2"/>
      <c r="K6" s="1"/>
    </row>
    <row r="7" spans="1:11" ht="16" thickBot="1">
      <c r="A7" s="51" t="s">
        <v>44</v>
      </c>
      <c r="B7" s="52"/>
      <c r="C7" s="52"/>
      <c r="D7" s="52"/>
      <c r="E7" s="52"/>
      <c r="F7" s="52"/>
      <c r="G7" s="52"/>
      <c r="H7" s="52"/>
      <c r="I7" s="52"/>
      <c r="J7" s="52"/>
      <c r="K7" s="53"/>
    </row>
    <row r="8" spans="1:11" ht="16" thickBot="1">
      <c r="A8" s="54" t="s">
        <v>43</v>
      </c>
      <c r="B8" s="55"/>
      <c r="C8" s="55"/>
      <c r="D8" s="55"/>
      <c r="E8" s="55"/>
      <c r="F8" s="55"/>
      <c r="G8" s="55"/>
      <c r="H8" s="55"/>
      <c r="I8" s="55"/>
      <c r="J8" s="55"/>
      <c r="K8" s="56"/>
    </row>
    <row r="9" spans="1:11" ht="16" thickBot="1">
      <c r="A9" s="3" t="s">
        <v>1</v>
      </c>
      <c r="B9" s="4" t="s">
        <v>2</v>
      </c>
      <c r="C9" s="5" t="s">
        <v>3</v>
      </c>
      <c r="D9" s="6" t="s">
        <v>4</v>
      </c>
      <c r="E9" s="5" t="s">
        <v>5</v>
      </c>
      <c r="F9" s="6" t="s">
        <v>6</v>
      </c>
      <c r="G9" s="7" t="s">
        <v>7</v>
      </c>
      <c r="H9" s="4" t="s">
        <v>8</v>
      </c>
      <c r="I9" s="7" t="s">
        <v>9</v>
      </c>
      <c r="J9" s="8" t="s">
        <v>10</v>
      </c>
      <c r="K9" s="9" t="s">
        <v>11</v>
      </c>
    </row>
    <row r="10" spans="1:11">
      <c r="A10" s="10" t="s">
        <v>12</v>
      </c>
      <c r="B10" s="11"/>
      <c r="C10" s="40"/>
      <c r="D10" s="41"/>
      <c r="E10" s="40"/>
      <c r="F10" s="41"/>
      <c r="G10" s="46">
        <f t="shared" ref="G10:G44" si="0">IF(AND(E10=0,F10=0),C10*D10*B10,IF(AND(F10=0,C10&gt;0,D10&gt;0,E10&gt;0),((C10+D10)/2)*E10*B10,IF(AND(D10=0,F10=0),(C10*E10)/2*B10,IF(AND(C10=0,D10=0,E10=0),3.14*(F10/2)^2*B10))))</f>
        <v>0</v>
      </c>
      <c r="H10" s="41"/>
      <c r="I10" s="45">
        <f>G10*H10</f>
        <v>0</v>
      </c>
      <c r="J10" s="12"/>
      <c r="K10" s="13"/>
    </row>
    <row r="11" spans="1:11">
      <c r="A11" s="14" t="s">
        <v>13</v>
      </c>
      <c r="B11" s="11"/>
      <c r="C11" s="42"/>
      <c r="D11" s="43"/>
      <c r="E11" s="42"/>
      <c r="F11" s="42"/>
      <c r="G11" s="46">
        <f t="shared" si="0"/>
        <v>0</v>
      </c>
      <c r="H11" s="42"/>
      <c r="I11" s="44">
        <f t="shared" ref="I11:I44" si="1">G11*H11</f>
        <v>0</v>
      </c>
      <c r="J11" s="15"/>
      <c r="K11" s="16"/>
    </row>
    <row r="12" spans="1:11">
      <c r="A12" s="17" t="s">
        <v>14</v>
      </c>
      <c r="B12" s="11">
        <v>1</v>
      </c>
      <c r="C12" s="42">
        <v>4.5</v>
      </c>
      <c r="D12" s="43">
        <v>4</v>
      </c>
      <c r="E12" s="42"/>
      <c r="F12" s="42"/>
      <c r="G12" s="46">
        <f t="shared" si="0"/>
        <v>18</v>
      </c>
      <c r="H12" s="42">
        <f>26.31-23</f>
        <v>3.3099999999999987</v>
      </c>
      <c r="I12" s="44">
        <f t="shared" si="1"/>
        <v>59.579999999999977</v>
      </c>
      <c r="J12" s="47" t="s">
        <v>35</v>
      </c>
      <c r="K12" s="18" t="s">
        <v>15</v>
      </c>
    </row>
    <row r="13" spans="1:11">
      <c r="A13" s="17"/>
      <c r="B13" s="11"/>
      <c r="C13" s="42"/>
      <c r="D13" s="43"/>
      <c r="E13" s="42"/>
      <c r="F13" s="42"/>
      <c r="G13" s="46">
        <f t="shared" si="0"/>
        <v>0</v>
      </c>
      <c r="H13" s="42"/>
      <c r="I13" s="44">
        <f t="shared" si="1"/>
        <v>0</v>
      </c>
      <c r="J13" s="15"/>
      <c r="K13" s="18"/>
    </row>
    <row r="14" spans="1:11">
      <c r="A14" s="17"/>
      <c r="B14" s="11"/>
      <c r="C14" s="42"/>
      <c r="D14" s="42"/>
      <c r="E14" s="42"/>
      <c r="F14" s="42"/>
      <c r="G14" s="46">
        <f t="shared" si="0"/>
        <v>0</v>
      </c>
      <c r="H14" s="42"/>
      <c r="I14" s="44">
        <f t="shared" si="1"/>
        <v>0</v>
      </c>
      <c r="J14" s="15"/>
      <c r="K14" s="18"/>
    </row>
    <row r="15" spans="1:11">
      <c r="A15" s="17"/>
      <c r="B15" s="11"/>
      <c r="C15" s="42"/>
      <c r="D15" s="42"/>
      <c r="E15" s="42"/>
      <c r="F15" s="42"/>
      <c r="G15" s="46">
        <f t="shared" si="0"/>
        <v>0</v>
      </c>
      <c r="H15" s="42"/>
      <c r="I15" s="44">
        <f t="shared" si="1"/>
        <v>0</v>
      </c>
      <c r="J15" s="15"/>
      <c r="K15" s="18"/>
    </row>
    <row r="16" spans="1:11">
      <c r="A16" s="14" t="s">
        <v>16</v>
      </c>
      <c r="B16" s="11"/>
      <c r="C16" s="42"/>
      <c r="D16" s="42"/>
      <c r="E16" s="42"/>
      <c r="F16" s="42"/>
      <c r="G16" s="46">
        <f t="shared" si="0"/>
        <v>0</v>
      </c>
      <c r="H16" s="42"/>
      <c r="I16" s="44">
        <f t="shared" si="1"/>
        <v>0</v>
      </c>
      <c r="J16" s="15"/>
      <c r="K16" s="18"/>
    </row>
    <row r="17" spans="1:11">
      <c r="A17" s="19" t="s">
        <v>17</v>
      </c>
      <c r="B17" s="11">
        <v>1</v>
      </c>
      <c r="C17" s="42">
        <v>2.7</v>
      </c>
      <c r="D17" s="42">
        <v>2.2000000000000002</v>
      </c>
      <c r="E17" s="42"/>
      <c r="F17" s="42"/>
      <c r="G17" s="46">
        <f t="shared" si="0"/>
        <v>5.9400000000000013</v>
      </c>
      <c r="H17" s="42">
        <v>0.1</v>
      </c>
      <c r="I17" s="44">
        <f t="shared" si="1"/>
        <v>0.59400000000000019</v>
      </c>
      <c r="J17" s="15"/>
      <c r="K17" s="18"/>
    </row>
    <row r="18" spans="1:11">
      <c r="A18" s="17" t="s">
        <v>18</v>
      </c>
      <c r="B18" s="11">
        <v>1</v>
      </c>
      <c r="C18" s="42">
        <v>2.5</v>
      </c>
      <c r="D18" s="42">
        <v>2</v>
      </c>
      <c r="E18" s="42"/>
      <c r="F18" s="42"/>
      <c r="G18" s="46">
        <f>IF(AND(E18=0,F18=0),C18*D18*B18,IF(AND(F18=0,C18&gt;0,D18&gt;0,E18&gt;0),((C18+D18)/2)*E18*B18,IF(AND(D18=0,F18=0),(C18*E18)/2*B18,IF(AND(C18=0,D18=0,E18=0),3.14*(F18/2)^2*B18))))</f>
        <v>5</v>
      </c>
      <c r="H18" s="42">
        <v>0.25</v>
      </c>
      <c r="I18" s="44">
        <f t="shared" si="1"/>
        <v>1.25</v>
      </c>
      <c r="J18" s="15"/>
      <c r="K18" s="18"/>
    </row>
    <row r="19" spans="1:11">
      <c r="A19" s="17" t="s">
        <v>19</v>
      </c>
      <c r="B19" s="11">
        <v>1</v>
      </c>
      <c r="C19" s="42">
        <v>2.5</v>
      </c>
      <c r="D19" s="42">
        <v>2</v>
      </c>
      <c r="E19" s="42"/>
      <c r="F19" s="42"/>
      <c r="G19" s="46">
        <f>IF(AND(E19=0,F19=0),C19*D19*B19,IF(AND(F19=0,C19&gt;0,D19&gt;0,E19&gt;0),((C19+D19)/2)*E19*B19,IF(AND(D19=0,F19=0),(C19*E19)/2*B19,IF(AND(C19=0,D19=0,E19=0),3.14*(F19/2)^2*B19))))</f>
        <v>5</v>
      </c>
      <c r="H19" s="42">
        <f>26.31-23.35</f>
        <v>2.9599999999999973</v>
      </c>
      <c r="I19" s="44">
        <f t="shared" si="1"/>
        <v>14.799999999999986</v>
      </c>
      <c r="J19" s="15"/>
      <c r="K19" s="18"/>
    </row>
    <row r="20" spans="1:11">
      <c r="A20" s="17" t="s">
        <v>20</v>
      </c>
      <c r="B20" s="11">
        <v>1</v>
      </c>
      <c r="C20" s="42">
        <v>1.3</v>
      </c>
      <c r="D20" s="42">
        <f>26.31-24.36</f>
        <v>1.9499999999999993</v>
      </c>
      <c r="E20" s="42"/>
      <c r="F20" s="42"/>
      <c r="G20" s="46">
        <f t="shared" si="0"/>
        <v>2.5349999999999993</v>
      </c>
      <c r="H20" s="42">
        <v>1</v>
      </c>
      <c r="I20" s="44">
        <f t="shared" si="1"/>
        <v>2.5349999999999993</v>
      </c>
      <c r="J20" s="15"/>
      <c r="K20" s="18"/>
    </row>
    <row r="21" spans="1:11">
      <c r="A21" s="17" t="s">
        <v>20</v>
      </c>
      <c r="B21" s="11">
        <v>1</v>
      </c>
      <c r="C21" s="42">
        <v>1.3</v>
      </c>
      <c r="D21" s="42">
        <f>26.31-23.88</f>
        <v>2.4299999999999997</v>
      </c>
      <c r="E21" s="42"/>
      <c r="F21" s="42"/>
      <c r="G21" s="46">
        <f t="shared" si="0"/>
        <v>3.1589999999999998</v>
      </c>
      <c r="H21" s="42">
        <v>1</v>
      </c>
      <c r="I21" s="44">
        <f t="shared" si="1"/>
        <v>3.1589999999999998</v>
      </c>
      <c r="J21" s="15" t="s">
        <v>42</v>
      </c>
      <c r="K21" s="18">
        <f>I12-I17-I18-I19-I20-I21</f>
        <v>37.241999999999997</v>
      </c>
    </row>
    <row r="22" spans="1:11">
      <c r="A22" s="17"/>
      <c r="B22" s="11"/>
      <c r="C22" s="42"/>
      <c r="D22" s="42"/>
      <c r="E22" s="42"/>
      <c r="F22" s="42"/>
      <c r="G22" s="46">
        <f t="shared" si="0"/>
        <v>0</v>
      </c>
      <c r="H22" s="42"/>
      <c r="I22" s="44">
        <f t="shared" si="1"/>
        <v>0</v>
      </c>
      <c r="J22" s="15"/>
      <c r="K22" s="18"/>
    </row>
    <row r="23" spans="1:11">
      <c r="A23" s="14" t="s">
        <v>21</v>
      </c>
      <c r="B23" s="11"/>
      <c r="C23" s="42"/>
      <c r="D23" s="42"/>
      <c r="E23" s="42"/>
      <c r="F23" s="42"/>
      <c r="G23" s="46">
        <f t="shared" si="0"/>
        <v>0</v>
      </c>
      <c r="H23" s="42"/>
      <c r="I23" s="44">
        <f t="shared" si="1"/>
        <v>0</v>
      </c>
      <c r="J23" s="15"/>
      <c r="K23" s="18"/>
    </row>
    <row r="24" spans="1:11">
      <c r="A24" s="17"/>
      <c r="B24" s="11">
        <v>1</v>
      </c>
      <c r="C24" s="42"/>
      <c r="D24" s="42"/>
      <c r="E24" s="42"/>
      <c r="F24" s="42"/>
      <c r="G24" s="46">
        <f t="shared" si="0"/>
        <v>0</v>
      </c>
      <c r="H24" s="42"/>
      <c r="I24" s="44">
        <f t="shared" si="1"/>
        <v>0</v>
      </c>
      <c r="J24" s="15"/>
      <c r="K24" s="18"/>
    </row>
    <row r="25" spans="1:11">
      <c r="A25" s="17"/>
      <c r="B25" s="11"/>
      <c r="C25" s="42"/>
      <c r="D25" s="42"/>
      <c r="E25" s="42"/>
      <c r="F25" s="42"/>
      <c r="G25" s="46">
        <f t="shared" si="0"/>
        <v>0</v>
      </c>
      <c r="H25" s="42"/>
      <c r="I25" s="44">
        <f t="shared" si="1"/>
        <v>0</v>
      </c>
      <c r="J25" s="15"/>
      <c r="K25" s="18"/>
    </row>
    <row r="26" spans="1:11">
      <c r="A26" s="14" t="s">
        <v>22</v>
      </c>
      <c r="B26" s="11"/>
      <c r="C26" s="42"/>
      <c r="D26" s="42"/>
      <c r="E26" s="42"/>
      <c r="F26" s="42"/>
      <c r="G26" s="46">
        <f t="shared" si="0"/>
        <v>0</v>
      </c>
      <c r="H26" s="42"/>
      <c r="I26" s="44">
        <f t="shared" si="1"/>
        <v>0</v>
      </c>
      <c r="J26" s="47" t="s">
        <v>36</v>
      </c>
      <c r="K26" s="18">
        <f>I27</f>
        <v>0.59400000000000019</v>
      </c>
    </row>
    <row r="27" spans="1:11">
      <c r="A27" s="17"/>
      <c r="B27" s="11">
        <v>1</v>
      </c>
      <c r="C27" s="42">
        <v>2.7</v>
      </c>
      <c r="D27" s="42">
        <v>2.2000000000000002</v>
      </c>
      <c r="E27" s="42"/>
      <c r="F27" s="42"/>
      <c r="G27" s="46">
        <f t="shared" si="0"/>
        <v>5.9400000000000013</v>
      </c>
      <c r="H27" s="42">
        <v>0.1</v>
      </c>
      <c r="I27" s="44">
        <f t="shared" si="1"/>
        <v>0.59400000000000019</v>
      </c>
      <c r="J27" s="15"/>
      <c r="K27" s="18"/>
    </row>
    <row r="28" spans="1:11">
      <c r="A28" s="17"/>
      <c r="B28" s="11"/>
      <c r="C28" s="42"/>
      <c r="D28" s="42"/>
      <c r="E28" s="42"/>
      <c r="F28" s="42"/>
      <c r="G28" s="46">
        <f t="shared" si="0"/>
        <v>0</v>
      </c>
      <c r="H28" s="42"/>
      <c r="I28" s="44">
        <f t="shared" si="1"/>
        <v>0</v>
      </c>
      <c r="J28" s="15"/>
      <c r="K28" s="18"/>
    </row>
    <row r="29" spans="1:11">
      <c r="A29" s="14" t="s">
        <v>23</v>
      </c>
      <c r="B29" s="11"/>
      <c r="C29" s="42"/>
      <c r="D29" s="42"/>
      <c r="E29" s="42"/>
      <c r="F29" s="42"/>
      <c r="G29" s="46">
        <f t="shared" si="0"/>
        <v>0</v>
      </c>
      <c r="H29" s="42"/>
      <c r="I29" s="44">
        <f t="shared" si="1"/>
        <v>0</v>
      </c>
      <c r="J29" s="47" t="s">
        <v>37</v>
      </c>
      <c r="K29" s="18">
        <f>I30</f>
        <v>1.25</v>
      </c>
    </row>
    <row r="30" spans="1:11">
      <c r="A30" s="17" t="s">
        <v>18</v>
      </c>
      <c r="B30" s="11">
        <v>1</v>
      </c>
      <c r="C30" s="42">
        <v>2.5</v>
      </c>
      <c r="D30" s="42">
        <v>2</v>
      </c>
      <c r="E30" s="42"/>
      <c r="F30" s="42"/>
      <c r="G30" s="46">
        <f>IF(AND(E30=0,F30=0),C30*D30*B30,IF(AND(F30=0,C30&gt;0,D30&gt;0,E30&gt;0),((C30+D30)/2)*E30*B30,IF(AND(D30=0,F30=0),(C30*E30)/2*B30,IF(AND(C30=0,D30=0,E30=0),3.14*(F30/2)^2*B30))))</f>
        <v>5</v>
      </c>
      <c r="H30" s="42">
        <v>0.25</v>
      </c>
      <c r="I30" s="44">
        <f>G30*H30</f>
        <v>1.25</v>
      </c>
      <c r="J30" s="15"/>
      <c r="K30" s="18"/>
    </row>
    <row r="31" spans="1:11">
      <c r="A31" s="17"/>
      <c r="B31" s="11"/>
      <c r="C31" s="42"/>
      <c r="D31" s="42"/>
      <c r="E31" s="42"/>
      <c r="F31" s="42"/>
      <c r="G31" s="46">
        <f t="shared" si="0"/>
        <v>0</v>
      </c>
      <c r="H31" s="42"/>
      <c r="I31" s="44">
        <f t="shared" si="1"/>
        <v>0</v>
      </c>
      <c r="J31" s="15"/>
      <c r="K31" s="18"/>
    </row>
    <row r="32" spans="1:11">
      <c r="A32" s="17" t="s">
        <v>24</v>
      </c>
      <c r="B32" s="11">
        <v>1</v>
      </c>
      <c r="C32" s="42">
        <v>8.1999999999999993</v>
      </c>
      <c r="D32" s="42">
        <f>26.76-23.35</f>
        <v>3.41</v>
      </c>
      <c r="E32" s="42"/>
      <c r="F32" s="42"/>
      <c r="G32" s="46">
        <f t="shared" si="0"/>
        <v>27.962</v>
      </c>
      <c r="H32" s="42">
        <v>0.2</v>
      </c>
      <c r="I32" s="44">
        <f t="shared" si="1"/>
        <v>5.5924000000000005</v>
      </c>
      <c r="J32" s="47" t="s">
        <v>38</v>
      </c>
      <c r="K32" s="18">
        <f>I32</f>
        <v>5.5924000000000005</v>
      </c>
    </row>
    <row r="33" spans="1:11">
      <c r="A33" s="17"/>
      <c r="B33" s="11"/>
      <c r="C33" s="42"/>
      <c r="D33" s="42"/>
      <c r="E33" s="42"/>
      <c r="F33" s="42"/>
      <c r="G33" s="46"/>
      <c r="H33" s="42"/>
      <c r="I33" s="44"/>
      <c r="J33" s="15"/>
      <c r="K33" s="18"/>
    </row>
    <row r="34" spans="1:11">
      <c r="A34" s="17" t="s">
        <v>25</v>
      </c>
      <c r="B34" s="11">
        <v>1</v>
      </c>
      <c r="C34" s="42">
        <v>2.1</v>
      </c>
      <c r="D34" s="42">
        <v>1.6</v>
      </c>
      <c r="E34" s="42"/>
      <c r="F34" s="42"/>
      <c r="G34" s="46">
        <f t="shared" si="0"/>
        <v>3.3600000000000003</v>
      </c>
      <c r="H34" s="42">
        <v>0.2</v>
      </c>
      <c r="I34" s="44">
        <f t="shared" si="1"/>
        <v>0.67200000000000015</v>
      </c>
      <c r="J34" s="47" t="s">
        <v>39</v>
      </c>
      <c r="K34" s="18">
        <f>I34-I35</f>
        <v>0.35200000000000009</v>
      </c>
    </row>
    <row r="35" spans="1:11">
      <c r="A35" s="17" t="s">
        <v>26</v>
      </c>
      <c r="B35" s="11">
        <v>1</v>
      </c>
      <c r="C35" s="42">
        <v>1.6</v>
      </c>
      <c r="D35" s="42">
        <v>1</v>
      </c>
      <c r="E35" s="42"/>
      <c r="F35" s="42"/>
      <c r="G35" s="46">
        <f t="shared" si="0"/>
        <v>1.6</v>
      </c>
      <c r="H35" s="42">
        <v>0.2</v>
      </c>
      <c r="I35" s="48">
        <f t="shared" si="1"/>
        <v>0.32000000000000006</v>
      </c>
      <c r="J35" s="15"/>
      <c r="K35" s="18"/>
    </row>
    <row r="36" spans="1:11">
      <c r="A36" s="17"/>
      <c r="B36" s="11"/>
      <c r="C36" s="42"/>
      <c r="D36" s="42"/>
      <c r="E36" s="42"/>
      <c r="F36" s="42"/>
      <c r="G36" s="46">
        <f t="shared" si="0"/>
        <v>0</v>
      </c>
      <c r="H36" s="42"/>
      <c r="I36" s="44">
        <f t="shared" si="1"/>
        <v>0</v>
      </c>
      <c r="J36" s="15"/>
      <c r="K36" s="18"/>
    </row>
    <row r="37" spans="1:11">
      <c r="A37" s="14" t="s">
        <v>27</v>
      </c>
      <c r="B37" s="11"/>
      <c r="C37" s="42"/>
      <c r="D37" s="42"/>
      <c r="E37" s="42"/>
      <c r="F37" s="42"/>
      <c r="G37" s="46">
        <f t="shared" si="0"/>
        <v>0</v>
      </c>
      <c r="H37" s="42"/>
      <c r="I37" s="44">
        <f t="shared" si="1"/>
        <v>0</v>
      </c>
      <c r="J37" s="47" t="s">
        <v>41</v>
      </c>
      <c r="K37" s="18">
        <f>I38+I39+I40</f>
        <v>0.6825</v>
      </c>
    </row>
    <row r="38" spans="1:11">
      <c r="A38" s="17" t="s">
        <v>28</v>
      </c>
      <c r="B38" s="11">
        <v>2</v>
      </c>
      <c r="C38" s="42">
        <v>0.5</v>
      </c>
      <c r="D38" s="42"/>
      <c r="E38" s="42">
        <v>0.2</v>
      </c>
      <c r="F38" s="42"/>
      <c r="G38" s="46">
        <f t="shared" si="0"/>
        <v>0.1</v>
      </c>
      <c r="H38" s="42">
        <v>2.1</v>
      </c>
      <c r="I38" s="44">
        <f t="shared" si="1"/>
        <v>0.21000000000000002</v>
      </c>
      <c r="J38" s="15"/>
      <c r="K38" s="18"/>
    </row>
    <row r="39" spans="1:11">
      <c r="A39" s="17"/>
      <c r="B39" s="11">
        <v>1</v>
      </c>
      <c r="C39" s="42">
        <v>0.5</v>
      </c>
      <c r="D39" s="42"/>
      <c r="E39" s="42">
        <v>1.1000000000000001</v>
      </c>
      <c r="F39" s="42"/>
      <c r="G39" s="46">
        <f t="shared" si="0"/>
        <v>0.27500000000000002</v>
      </c>
      <c r="H39" s="42">
        <v>1.4</v>
      </c>
      <c r="I39" s="44">
        <f t="shared" si="1"/>
        <v>0.38500000000000001</v>
      </c>
      <c r="J39" s="15"/>
      <c r="K39" s="18"/>
    </row>
    <row r="40" spans="1:11">
      <c r="A40" s="17"/>
      <c r="B40" s="11">
        <v>1</v>
      </c>
      <c r="C40" s="42">
        <v>0.5</v>
      </c>
      <c r="D40" s="42"/>
      <c r="E40" s="42">
        <v>0.25</v>
      </c>
      <c r="F40" s="42"/>
      <c r="G40" s="46">
        <f t="shared" si="0"/>
        <v>6.25E-2</v>
      </c>
      <c r="H40" s="42">
        <v>1.4</v>
      </c>
      <c r="I40" s="44">
        <f t="shared" si="1"/>
        <v>8.7499999999999994E-2</v>
      </c>
      <c r="J40" s="15"/>
      <c r="K40" s="18"/>
    </row>
    <row r="41" spans="1:11">
      <c r="A41" s="17"/>
      <c r="B41" s="11"/>
      <c r="C41" s="42"/>
      <c r="D41" s="42"/>
      <c r="E41" s="42"/>
      <c r="F41" s="42"/>
      <c r="G41" s="46">
        <f t="shared" si="0"/>
        <v>0</v>
      </c>
      <c r="H41" s="42"/>
      <c r="I41" s="44">
        <f t="shared" si="1"/>
        <v>0</v>
      </c>
      <c r="J41" s="15"/>
      <c r="K41" s="18"/>
    </row>
    <row r="42" spans="1:11">
      <c r="A42" s="17"/>
      <c r="B42" s="11"/>
      <c r="C42" s="42"/>
      <c r="D42" s="42"/>
      <c r="E42" s="42"/>
      <c r="F42" s="42"/>
      <c r="G42" s="46">
        <f t="shared" si="0"/>
        <v>0</v>
      </c>
      <c r="H42" s="42"/>
      <c r="I42" s="44">
        <f t="shared" si="1"/>
        <v>0</v>
      </c>
      <c r="J42" s="15"/>
      <c r="K42" s="18"/>
    </row>
    <row r="43" spans="1:11">
      <c r="A43" s="14" t="s">
        <v>29</v>
      </c>
      <c r="B43" s="11"/>
      <c r="C43" s="42"/>
      <c r="D43" s="42"/>
      <c r="E43" s="42"/>
      <c r="F43" s="42"/>
      <c r="G43" s="46">
        <f t="shared" si="0"/>
        <v>0</v>
      </c>
      <c r="H43" s="42"/>
      <c r="I43" s="44">
        <f t="shared" si="1"/>
        <v>0</v>
      </c>
      <c r="J43" s="47" t="s">
        <v>40</v>
      </c>
      <c r="K43" s="18">
        <f>((K29+K32+K34)*(984/(1.5+5.5+1.2)))</f>
        <v>863.3280000000002</v>
      </c>
    </row>
    <row r="44" spans="1:11">
      <c r="A44" s="17"/>
      <c r="B44" s="11"/>
      <c r="C44" s="42"/>
      <c r="D44" s="42"/>
      <c r="E44" s="42"/>
      <c r="F44" s="42"/>
      <c r="G44" s="46">
        <f t="shared" si="0"/>
        <v>0</v>
      </c>
      <c r="H44" s="42"/>
      <c r="I44" s="44">
        <f t="shared" si="1"/>
        <v>0</v>
      </c>
      <c r="J44" s="15"/>
      <c r="K44" s="16"/>
    </row>
    <row r="45" spans="1:11">
      <c r="A45" s="17"/>
      <c r="B45" s="11"/>
      <c r="C45" s="42"/>
      <c r="D45" s="42"/>
      <c r="E45" s="42"/>
      <c r="F45" s="42"/>
      <c r="G45" s="46">
        <f t="shared" ref="G45:G65" si="2">IF(AND(E45=0,F45=0),C45*D45*B45,IF(AND(F45=0,C45&gt;0,D45&gt;0,E45&gt;0),((C45+D45)/2)*E45*B45,IF(AND(D45=0,F45=0),(C45*E45)/2*B45,IF(AND(C45=0,D45=0,E45=0),3.14*(F45/2)^2*B45))))</f>
        <v>0</v>
      </c>
      <c r="H45" s="42"/>
      <c r="I45" s="44">
        <f t="shared" ref="I45:I65" si="3">G45*H45</f>
        <v>0</v>
      </c>
      <c r="J45" s="15"/>
      <c r="K45" s="16"/>
    </row>
    <row r="46" spans="1:11">
      <c r="A46" s="17"/>
      <c r="B46" s="11"/>
      <c r="C46" s="42"/>
      <c r="D46" s="42"/>
      <c r="E46" s="42"/>
      <c r="F46" s="42"/>
      <c r="G46" s="46">
        <f t="shared" si="2"/>
        <v>0</v>
      </c>
      <c r="H46" s="42"/>
      <c r="I46" s="44">
        <f t="shared" si="3"/>
        <v>0</v>
      </c>
      <c r="J46" s="15"/>
      <c r="K46" s="16"/>
    </row>
    <row r="47" spans="1:11">
      <c r="A47" s="17"/>
      <c r="B47" s="11"/>
      <c r="C47" s="42"/>
      <c r="D47" s="42"/>
      <c r="E47" s="42"/>
      <c r="F47" s="42"/>
      <c r="G47" s="46">
        <f t="shared" si="2"/>
        <v>0</v>
      </c>
      <c r="H47" s="42"/>
      <c r="I47" s="44">
        <f t="shared" si="3"/>
        <v>0</v>
      </c>
      <c r="J47" s="15"/>
      <c r="K47" s="16"/>
    </row>
    <row r="48" spans="1:11">
      <c r="A48" s="17"/>
      <c r="B48" s="11"/>
      <c r="C48" s="42"/>
      <c r="D48" s="42"/>
      <c r="E48" s="42"/>
      <c r="F48" s="42"/>
      <c r="G48" s="46">
        <f t="shared" si="2"/>
        <v>0</v>
      </c>
      <c r="H48" s="42"/>
      <c r="I48" s="44">
        <f t="shared" si="3"/>
        <v>0</v>
      </c>
      <c r="J48" s="15"/>
      <c r="K48" s="16"/>
    </row>
    <row r="49" spans="1:11">
      <c r="A49" s="17"/>
      <c r="B49" s="11"/>
      <c r="C49" s="42"/>
      <c r="D49" s="42"/>
      <c r="E49" s="42"/>
      <c r="F49" s="42"/>
      <c r="G49" s="46">
        <f t="shared" si="2"/>
        <v>0</v>
      </c>
      <c r="H49" s="42"/>
      <c r="I49" s="44">
        <f t="shared" si="3"/>
        <v>0</v>
      </c>
      <c r="J49" s="15"/>
      <c r="K49" s="16"/>
    </row>
    <row r="50" spans="1:11">
      <c r="A50" s="17"/>
      <c r="B50" s="11"/>
      <c r="C50" s="42"/>
      <c r="D50" s="42"/>
      <c r="E50" s="42"/>
      <c r="F50" s="42"/>
      <c r="G50" s="46">
        <f t="shared" si="2"/>
        <v>0</v>
      </c>
      <c r="H50" s="42"/>
      <c r="I50" s="44">
        <f t="shared" si="3"/>
        <v>0</v>
      </c>
      <c r="J50" s="15"/>
      <c r="K50" s="16"/>
    </row>
    <row r="51" spans="1:11">
      <c r="A51" s="17"/>
      <c r="B51" s="11"/>
      <c r="C51" s="42"/>
      <c r="D51" s="42"/>
      <c r="E51" s="42"/>
      <c r="F51" s="42"/>
      <c r="G51" s="46">
        <f t="shared" si="2"/>
        <v>0</v>
      </c>
      <c r="H51" s="42"/>
      <c r="I51" s="44">
        <f t="shared" si="3"/>
        <v>0</v>
      </c>
      <c r="J51" s="15"/>
      <c r="K51" s="16"/>
    </row>
    <row r="52" spans="1:11">
      <c r="A52" s="17"/>
      <c r="B52" s="11"/>
      <c r="C52" s="42"/>
      <c r="D52" s="42"/>
      <c r="E52" s="42"/>
      <c r="F52" s="42"/>
      <c r="G52" s="46">
        <f t="shared" si="2"/>
        <v>0</v>
      </c>
      <c r="H52" s="42"/>
      <c r="I52" s="44">
        <f t="shared" si="3"/>
        <v>0</v>
      </c>
      <c r="J52" s="15"/>
      <c r="K52" s="16"/>
    </row>
    <row r="53" spans="1:11">
      <c r="A53" s="17"/>
      <c r="B53" s="11"/>
      <c r="C53" s="42"/>
      <c r="D53" s="42"/>
      <c r="E53" s="42"/>
      <c r="F53" s="42"/>
      <c r="G53" s="46">
        <f t="shared" si="2"/>
        <v>0</v>
      </c>
      <c r="H53" s="42"/>
      <c r="I53" s="44">
        <f t="shared" si="3"/>
        <v>0</v>
      </c>
      <c r="J53" s="15"/>
      <c r="K53" s="16"/>
    </row>
    <row r="54" spans="1:11">
      <c r="A54" s="17"/>
      <c r="B54" s="11"/>
      <c r="C54" s="42"/>
      <c r="D54" s="42"/>
      <c r="E54" s="42"/>
      <c r="F54" s="42"/>
      <c r="G54" s="46">
        <f t="shared" si="2"/>
        <v>0</v>
      </c>
      <c r="H54" s="42"/>
      <c r="I54" s="44">
        <f t="shared" si="3"/>
        <v>0</v>
      </c>
      <c r="J54" s="15"/>
      <c r="K54" s="16"/>
    </row>
    <row r="55" spans="1:11">
      <c r="A55" s="17"/>
      <c r="B55" s="11"/>
      <c r="C55" s="42"/>
      <c r="D55" s="42"/>
      <c r="E55" s="42"/>
      <c r="F55" s="42"/>
      <c r="G55" s="46">
        <f t="shared" si="2"/>
        <v>0</v>
      </c>
      <c r="H55" s="42"/>
      <c r="I55" s="44">
        <f t="shared" si="3"/>
        <v>0</v>
      </c>
      <c r="J55" s="15"/>
      <c r="K55" s="16"/>
    </row>
    <row r="56" spans="1:11">
      <c r="A56" s="17"/>
      <c r="B56" s="11"/>
      <c r="C56" s="42"/>
      <c r="D56" s="42"/>
      <c r="E56" s="42"/>
      <c r="F56" s="42"/>
      <c r="G56" s="46">
        <f t="shared" si="2"/>
        <v>0</v>
      </c>
      <c r="H56" s="42"/>
      <c r="I56" s="44">
        <f t="shared" si="3"/>
        <v>0</v>
      </c>
      <c r="J56" s="15"/>
      <c r="K56" s="16"/>
    </row>
    <row r="57" spans="1:11">
      <c r="A57" s="17"/>
      <c r="B57" s="11"/>
      <c r="C57" s="42"/>
      <c r="D57" s="42"/>
      <c r="E57" s="42"/>
      <c r="F57" s="42"/>
      <c r="G57" s="46">
        <f t="shared" si="2"/>
        <v>0</v>
      </c>
      <c r="H57" s="42"/>
      <c r="I57" s="44">
        <f t="shared" si="3"/>
        <v>0</v>
      </c>
      <c r="J57" s="15"/>
      <c r="K57" s="16"/>
    </row>
    <row r="58" spans="1:11">
      <c r="A58" s="17"/>
      <c r="B58" s="11"/>
      <c r="C58" s="42"/>
      <c r="D58" s="42"/>
      <c r="E58" s="42"/>
      <c r="F58" s="42"/>
      <c r="G58" s="46">
        <f t="shared" si="2"/>
        <v>0</v>
      </c>
      <c r="H58" s="42"/>
      <c r="I58" s="44">
        <f t="shared" si="3"/>
        <v>0</v>
      </c>
      <c r="J58" s="15"/>
      <c r="K58" s="16"/>
    </row>
    <row r="59" spans="1:11">
      <c r="A59" s="17"/>
      <c r="B59" s="11"/>
      <c r="C59" s="42"/>
      <c r="D59" s="42"/>
      <c r="E59" s="42"/>
      <c r="F59" s="42"/>
      <c r="G59" s="46">
        <f t="shared" si="2"/>
        <v>0</v>
      </c>
      <c r="H59" s="42"/>
      <c r="I59" s="44">
        <f t="shared" si="3"/>
        <v>0</v>
      </c>
      <c r="J59" s="15"/>
      <c r="K59" s="16"/>
    </row>
    <row r="60" spans="1:11">
      <c r="A60" s="17"/>
      <c r="B60" s="11"/>
      <c r="C60" s="42"/>
      <c r="D60" s="42"/>
      <c r="E60" s="42"/>
      <c r="F60" s="42"/>
      <c r="G60" s="46">
        <f t="shared" si="2"/>
        <v>0</v>
      </c>
      <c r="H60" s="42"/>
      <c r="I60" s="44">
        <f t="shared" si="3"/>
        <v>0</v>
      </c>
      <c r="J60" s="15"/>
      <c r="K60" s="16"/>
    </row>
    <row r="61" spans="1:11">
      <c r="A61" s="17"/>
      <c r="B61" s="11"/>
      <c r="C61" s="42"/>
      <c r="D61" s="42"/>
      <c r="E61" s="42"/>
      <c r="F61" s="42"/>
      <c r="G61" s="46">
        <f t="shared" si="2"/>
        <v>0</v>
      </c>
      <c r="H61" s="42"/>
      <c r="I61" s="44">
        <f t="shared" si="3"/>
        <v>0</v>
      </c>
      <c r="J61" s="15"/>
      <c r="K61" s="16"/>
    </row>
    <row r="62" spans="1:11">
      <c r="A62" s="17"/>
      <c r="B62" s="11"/>
      <c r="C62" s="42"/>
      <c r="D62" s="42"/>
      <c r="E62" s="42"/>
      <c r="F62" s="42"/>
      <c r="G62" s="46">
        <f t="shared" si="2"/>
        <v>0</v>
      </c>
      <c r="H62" s="42"/>
      <c r="I62" s="44">
        <f t="shared" si="3"/>
        <v>0</v>
      </c>
      <c r="J62" s="15"/>
      <c r="K62" s="16"/>
    </row>
    <row r="63" spans="1:11">
      <c r="A63" s="17"/>
      <c r="B63" s="11"/>
      <c r="C63" s="42"/>
      <c r="D63" s="42"/>
      <c r="E63" s="42"/>
      <c r="F63" s="42"/>
      <c r="G63" s="46">
        <f t="shared" si="2"/>
        <v>0</v>
      </c>
      <c r="H63" s="42"/>
      <c r="I63" s="44">
        <f t="shared" si="3"/>
        <v>0</v>
      </c>
      <c r="J63" s="15"/>
      <c r="K63" s="16"/>
    </row>
    <row r="64" spans="1:11">
      <c r="A64" s="17"/>
      <c r="B64" s="11"/>
      <c r="C64" s="42"/>
      <c r="D64" s="42"/>
      <c r="E64" s="42"/>
      <c r="F64" s="42"/>
      <c r="G64" s="46">
        <f t="shared" si="2"/>
        <v>0</v>
      </c>
      <c r="H64" s="42"/>
      <c r="I64" s="44">
        <f t="shared" si="3"/>
        <v>0</v>
      </c>
      <c r="J64" s="15"/>
      <c r="K64" s="16"/>
    </row>
    <row r="65" spans="1:11" ht="16" thickBot="1">
      <c r="A65" s="17"/>
      <c r="B65" s="11"/>
      <c r="C65" s="42"/>
      <c r="D65" s="42"/>
      <c r="E65" s="42"/>
      <c r="F65" s="42"/>
      <c r="G65" s="46">
        <f t="shared" si="2"/>
        <v>0</v>
      </c>
      <c r="H65" s="42"/>
      <c r="I65" s="44">
        <f t="shared" si="3"/>
        <v>0</v>
      </c>
      <c r="J65" s="15"/>
      <c r="K65" s="16"/>
    </row>
    <row r="66" spans="1:11" ht="16" thickBot="1">
      <c r="A66" s="20" t="s">
        <v>30</v>
      </c>
      <c r="B66" s="21"/>
      <c r="C66" s="21"/>
      <c r="D66" s="21"/>
      <c r="E66" s="21"/>
      <c r="F66" s="21"/>
      <c r="G66" s="21"/>
      <c r="H66" s="21"/>
      <c r="I66" s="21"/>
      <c r="J66" s="22"/>
      <c r="K66" s="23"/>
    </row>
    <row r="67" spans="1:11">
      <c r="A67" s="24" t="s">
        <v>31</v>
      </c>
      <c r="B67" s="25"/>
      <c r="C67" s="25"/>
      <c r="D67" s="25"/>
      <c r="E67" s="25"/>
      <c r="F67" s="25"/>
      <c r="G67" s="26"/>
      <c r="H67" s="26"/>
      <c r="I67" s="26"/>
      <c r="J67" s="27"/>
      <c r="K67" s="28"/>
    </row>
    <row r="68" spans="1:11">
      <c r="A68" s="29" t="s">
        <v>32</v>
      </c>
      <c r="B68" s="30"/>
      <c r="C68" s="30"/>
      <c r="D68" s="30"/>
      <c r="E68" s="30"/>
      <c r="F68" s="30"/>
      <c r="G68" s="30"/>
      <c r="H68" s="31"/>
      <c r="I68" s="31"/>
      <c r="J68" s="32"/>
      <c r="K68" s="33"/>
    </row>
    <row r="69" spans="1:11">
      <c r="A69" s="29" t="s">
        <v>33</v>
      </c>
      <c r="B69" s="30"/>
      <c r="C69" s="30"/>
      <c r="D69" s="30"/>
      <c r="E69" s="30"/>
      <c r="F69" s="30"/>
      <c r="G69" s="30"/>
      <c r="H69" s="31"/>
      <c r="I69" s="31"/>
      <c r="J69" s="32"/>
      <c r="K69" s="33"/>
    </row>
    <row r="70" spans="1:11" ht="16" thickBot="1">
      <c r="A70" s="34" t="s">
        <v>34</v>
      </c>
      <c r="B70" s="35"/>
      <c r="C70" s="35"/>
      <c r="D70" s="35"/>
      <c r="E70" s="35"/>
      <c r="F70" s="35"/>
      <c r="G70" s="35"/>
      <c r="H70" s="36"/>
      <c r="I70" s="36"/>
      <c r="J70" s="37"/>
      <c r="K70" s="38"/>
    </row>
  </sheetData>
  <sheetProtection password="CC2D" sheet="1" formatCells="0" formatColumns="0" formatRows="0" insertColumns="0" insertRows="0" insertHyperlinks="0" deleteColumns="0" deleteRows="0" sort="0" autoFilter="0" pivotTables="0"/>
  <mergeCells count="2">
    <mergeCell ref="A7:K7"/>
    <mergeCell ref="A8:K8"/>
  </mergeCells>
  <phoneticPr fontId="7" type="noConversion"/>
  <printOptions horizontalCentered="1" verticalCentered="1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2012-03-12T09:45:39Z</cp:lastPrinted>
  <dcterms:created xsi:type="dcterms:W3CDTF">2012-01-12T11:46:49Z</dcterms:created>
  <dcterms:modified xsi:type="dcterms:W3CDTF">2012-04-18T16:46:01Z</dcterms:modified>
</cp:coreProperties>
</file>