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definedNames>
    <definedName name="_xlnm.Print_Area" localSheetId="0">Blad1!$A$1:$AK$46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40" i="1"/>
  <c r="M28"/>
  <c r="J40"/>
  <c r="X32"/>
  <c r="M29"/>
  <c r="U31"/>
  <c r="Z30"/>
  <c r="U30"/>
  <c r="F29"/>
  <c r="K21"/>
  <c r="A23"/>
  <c r="H38"/>
  <c r="AC21"/>
  <c r="F23"/>
  <c r="J23"/>
  <c r="E23"/>
  <c r="R18"/>
  <c r="J18"/>
  <c r="AG17"/>
  <c r="W17"/>
  <c r="F17"/>
  <c r="E14"/>
  <c r="AG13"/>
  <c r="O13"/>
  <c r="AC12"/>
  <c r="K12"/>
  <c r="P9"/>
  <c r="AA9"/>
  <c r="V9"/>
</calcChain>
</file>

<file path=xl/comments1.xml><?xml version="1.0" encoding="utf-8"?>
<comments xmlns="http://schemas.openxmlformats.org/spreadsheetml/2006/main">
  <authors>
    <author>EDDY VELTJEN</author>
    <author>Eddy Veltjen</author>
  </authors>
  <commentList>
    <comment ref="C9" authorId="0">
      <text>
        <r>
          <rPr>
            <b/>
            <sz val="9"/>
            <color indexed="81"/>
            <rFont val="Arial"/>
            <family val="2"/>
          </rPr>
          <t>volgnummer van de proef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Arial"/>
            <family val="2"/>
          </rPr>
          <t>wanneer vermelding "fout" waterpeil in stijgbuis verhogen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U27" authorId="0">
      <text>
        <r>
          <rPr>
            <b/>
            <sz val="9"/>
            <color indexed="81"/>
            <rFont val="Arial"/>
            <family val="2"/>
          </rPr>
          <t>hoogte waterstand in de afdekplaat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Z28" authorId="0">
      <text>
        <r>
          <rPr>
            <b/>
            <sz val="9"/>
            <color indexed="81"/>
            <rFont val="Arial"/>
            <family val="2"/>
          </rPr>
          <t>hoogte van schachtelement met kleinere diameter dan basiselement invullen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M29" authorId="0">
      <text>
        <r>
          <rPr>
            <b/>
            <sz val="9"/>
            <color indexed="81"/>
            <rFont val="Arial"/>
            <family val="2"/>
          </rPr>
          <t>diameter tweede aansluitopening eventueel aanpassen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T29" authorId="0">
      <text>
        <r>
          <rPr>
            <b/>
            <sz val="9"/>
            <color indexed="81"/>
            <rFont val="Arial"/>
            <family val="2"/>
          </rPr>
          <t xml:space="preserve">altijd  invullen = diameter basiselement of schachtelement
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M30" authorId="0">
      <text>
        <r>
          <rPr>
            <b/>
            <sz val="9"/>
            <color indexed="81"/>
            <rFont val="Arial"/>
            <family val="2"/>
          </rPr>
          <t>diameter derde aansluitopening  vermelden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M31" authorId="0">
      <text>
        <r>
          <rPr>
            <b/>
            <sz val="9"/>
            <color indexed="81"/>
            <rFont val="Arial"/>
            <family val="2"/>
          </rPr>
          <t>diameter vierde aansluitopening vermelden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X32" authorId="0">
      <text>
        <r>
          <rPr>
            <sz val="9"/>
            <color indexed="81"/>
            <rFont val="Arial"/>
            <family val="2"/>
          </rPr>
          <t xml:space="preserve">eventueel aanpassen aan werkelijke grotere diameter
</t>
        </r>
      </text>
    </comment>
    <comment ref="V35" authorId="0">
      <text>
        <r>
          <rPr>
            <b/>
            <sz val="9"/>
            <color indexed="81"/>
            <rFont val="Arial"/>
            <family val="2"/>
          </rPr>
          <t>nummer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C35" authorId="0">
      <text>
        <r>
          <rPr>
            <b/>
            <sz val="9"/>
            <color indexed="81"/>
            <rFont val="Arial"/>
            <family val="2"/>
          </rPr>
          <t>BOK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H35" authorId="0">
      <text>
        <r>
          <rPr>
            <b/>
            <sz val="9"/>
            <color indexed="81"/>
            <rFont val="Arial"/>
            <family val="2"/>
          </rPr>
          <t>MV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V36" authorId="0">
      <text>
        <r>
          <rPr>
            <b/>
            <sz val="9"/>
            <color indexed="81"/>
            <rFont val="Arial"/>
            <family val="2"/>
          </rPr>
          <t>nummer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C36" authorId="0">
      <text>
        <r>
          <rPr>
            <b/>
            <sz val="9"/>
            <color indexed="81"/>
            <rFont val="Arial"/>
            <family val="2"/>
          </rPr>
          <t>BOK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H36" authorId="0">
      <text>
        <r>
          <rPr>
            <b/>
            <sz val="9"/>
            <color indexed="81"/>
            <rFont val="Arial"/>
            <family val="2"/>
          </rPr>
          <t>MV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A37" authorId="1">
      <text>
        <r>
          <rPr>
            <sz val="9"/>
            <color indexed="81"/>
            <rFont val="Arial"/>
            <family val="2"/>
          </rPr>
          <t>Alleen invullen als grondwater boven vloei van buis</t>
        </r>
      </text>
    </comment>
    <comment ref="AA38" authorId="0">
      <text>
        <r>
          <rPr>
            <b/>
            <sz val="9"/>
            <color indexed="81"/>
            <rFont val="Arial"/>
            <family val="2"/>
          </rPr>
          <t>is hoger dan maaiveldpeil min 0,5m en wordt eventueel verhoogd met de hoogte dat het grondwaterpeil hoger is dan de bodem van  de buis bij de stroomafwaartse put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A39" authorId="1">
      <text>
        <r>
          <rPr>
            <sz val="9"/>
            <color indexed="81"/>
            <rFont val="Arial"/>
            <family val="2"/>
          </rPr>
          <t>absoluut TAW- peil van het gemeten waterverlies vermelden</t>
        </r>
      </text>
    </comment>
    <comment ref="AA41" authorId="0">
      <text>
        <r>
          <rPr>
            <b/>
            <sz val="9"/>
            <color indexed="81"/>
            <rFont val="Arial"/>
            <family val="2"/>
          </rPr>
          <t>= 0,1 voor geval 1 en 2 ( niet in waterwingebied)
= 0,1 voor geval 3 bij riolering voor normale huishoudelijke afvalwaters in beschermingszone van het type III
= 0,01 voor geval 3 bij riolering voor normale huishoudelijke afvalwaters in beschermingszone van het type II en industrieele afvalwaters in beschermingszone van het type III.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H42" authorId="1">
      <text>
        <r>
          <rPr>
            <sz val="9"/>
            <color indexed="81"/>
            <rFont val="Arial"/>
            <family val="2"/>
          </rPr>
          <t xml:space="preserve">Aantal aansluitingen op deze
streng invullen </t>
        </r>
      </text>
    </comment>
    <comment ref="A44" authorId="1">
      <text>
        <r>
          <rPr>
            <sz val="9"/>
            <color indexed="81"/>
            <rFont val="Arial"/>
            <family val="2"/>
          </rPr>
          <t>Datum van vaststelling waterverlies invullen</t>
        </r>
      </text>
    </comment>
  </commentList>
</comments>
</file>

<file path=xl/sharedStrings.xml><?xml version="1.0" encoding="utf-8"?>
<sst xmlns="http://schemas.openxmlformats.org/spreadsheetml/2006/main" count="87" uniqueCount="51">
  <si>
    <t xml:space="preserve">Projectnr.: R000     Projectnaam : .........................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</si>
  <si>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Gegevens waterproef</t>
  </si>
  <si>
    <t xml:space="preserve">  Lengte rioolvak</t>
  </si>
  <si>
    <t xml:space="preserve">  Meetvlak</t>
  </si>
  <si>
    <t xml:space="preserve">  Tijdsduur</t>
  </si>
  <si>
    <t xml:space="preserve">  Gemeten waterverlies</t>
  </si>
  <si>
    <t>Datum en handtekeningen</t>
  </si>
  <si>
    <t>b.o.k:</t>
  </si>
  <si>
    <t>m.v.:</t>
  </si>
  <si>
    <t>H.water:</t>
  </si>
  <si>
    <t>IP</t>
  </si>
  <si>
    <t>m</t>
  </si>
  <si>
    <t>:</t>
  </si>
  <si>
    <t>m²</t>
  </si>
  <si>
    <t>u</t>
  </si>
  <si>
    <t>Het gemeten waterverlies (W) =</t>
  </si>
  <si>
    <t>Het toegelaten waterverlies (Qt) =</t>
  </si>
  <si>
    <t xml:space="preserve">  HA:</t>
  </si>
  <si>
    <t>k</t>
  </si>
  <si>
    <t>l/m²/h</t>
  </si>
  <si>
    <t>l</t>
  </si>
  <si>
    <t>natte lengte dia.150</t>
  </si>
  <si>
    <r>
      <t xml:space="preserve">  </t>
    </r>
    <r>
      <rPr>
        <b/>
        <sz val="12"/>
        <rFont val="Arial"/>
        <family val="2"/>
      </rPr>
      <t>ø</t>
    </r>
    <r>
      <rPr>
        <b/>
        <sz val="10"/>
        <rFont val="Arial"/>
        <family val="2"/>
      </rPr>
      <t xml:space="preserve"> rioolbuis</t>
    </r>
  </si>
  <si>
    <r>
      <t xml:space="preserve">  </t>
    </r>
    <r>
      <rPr>
        <b/>
        <sz val="12"/>
        <rFont val="Arial"/>
        <family val="2"/>
      </rPr>
      <t>ø</t>
    </r>
    <r>
      <rPr>
        <b/>
        <sz val="10"/>
        <rFont val="Arial"/>
        <family val="2"/>
      </rPr>
      <t xml:space="preserve"> huisaansluiting</t>
    </r>
  </si>
  <si>
    <r>
      <t xml:space="preserve">  </t>
    </r>
    <r>
      <rPr>
        <b/>
        <sz val="12"/>
        <rFont val="Arial"/>
        <family val="2"/>
      </rPr>
      <t>ø</t>
    </r>
    <r>
      <rPr>
        <b/>
        <sz val="10"/>
        <rFont val="Arial"/>
        <family val="2"/>
      </rPr>
      <t xml:space="preserve"> inspectieput</t>
    </r>
  </si>
  <si>
    <r>
      <t xml:space="preserve">: </t>
    </r>
    <r>
      <rPr>
        <b/>
        <sz val="10"/>
        <rFont val="Arial"/>
        <family val="2"/>
      </rPr>
      <t>B.O.K</t>
    </r>
    <r>
      <rPr>
        <sz val="10"/>
        <rFont val="Arial"/>
        <family val="2"/>
      </rPr>
      <t xml:space="preserve">.: </t>
    </r>
  </si>
  <si>
    <r>
      <t xml:space="preserve">: </t>
    </r>
    <r>
      <rPr>
        <b/>
        <sz val="10"/>
        <rFont val="Arial"/>
        <family val="2"/>
      </rPr>
      <t>B.O.K</t>
    </r>
    <r>
      <rPr>
        <sz val="10"/>
        <rFont val="Arial"/>
        <family val="2"/>
      </rPr>
      <t>.:</t>
    </r>
  </si>
  <si>
    <r>
      <t>M.V</t>
    </r>
    <r>
      <rPr>
        <sz val="10"/>
        <rFont val="Arial"/>
        <family val="2"/>
      </rPr>
      <t>:</t>
    </r>
  </si>
  <si>
    <t>→</t>
  </si>
  <si>
    <t xml:space="preserve">  T.A.W. grondwater</t>
  </si>
  <si>
    <t xml:space="preserve">  T.A.W. H. water</t>
  </si>
  <si>
    <t xml:space="preserve">  T.A.W. H. water na 1 u</t>
  </si>
  <si>
    <t>Toezichter Infrax          -          Aannemer          -          Studiebureau</t>
  </si>
  <si>
    <r>
      <t xml:space="preserve">  T.A.W. IP   </t>
    </r>
    <r>
      <rPr>
        <sz val="10"/>
        <rFont val="Arial"/>
        <family val="2"/>
      </rPr>
      <t>:</t>
    </r>
  </si>
  <si>
    <t>tss.</t>
  </si>
  <si>
    <t>en</t>
  </si>
  <si>
    <t xml:space="preserve">Nr.:                           </t>
  </si>
  <si>
    <t xml:space="preserve">  streng diameter</t>
  </si>
  <si>
    <t>….</t>
    <phoneticPr fontId="0" type="noConversion"/>
  </si>
  <si>
    <t>Schets waterproef</t>
    <phoneticPr fontId="0" type="noConversion"/>
  </si>
  <si>
    <t>…./…./2012</t>
  </si>
  <si>
    <t xml:space="preserve">Schets IP </t>
  </si>
  <si>
    <t>aansluitopeningen IP</t>
  </si>
  <si>
    <t>1)</t>
  </si>
  <si>
    <t>natte opp. IP =</t>
  </si>
  <si>
    <t>2)</t>
  </si>
  <si>
    <t>3)</t>
  </si>
  <si>
    <t>4)</t>
  </si>
  <si>
    <t>D01</t>
  </si>
  <si>
    <t>D02</t>
  </si>
  <si>
    <r>
      <t xml:space="preserve">Waterdichtheidsproef geval 1 </t>
    </r>
    <r>
      <rPr>
        <sz val="10"/>
        <rFont val="Arial"/>
        <family val="2"/>
      </rPr>
      <t>(diepteligging&lt;=4m)</t>
    </r>
    <r>
      <rPr>
        <b/>
        <sz val="14"/>
        <rFont val="Arial"/>
        <family val="2"/>
      </rPr>
      <t xml:space="preserve">                     </t>
    </r>
    <r>
      <rPr>
        <sz val="12"/>
        <rFont val="Arial"/>
        <family val="2"/>
      </rPr>
      <t>supervisie</t>
    </r>
    <r>
      <rPr>
        <b/>
        <sz val="14"/>
        <rFont val="Arial"/>
        <family val="2"/>
      </rPr>
      <t xml:space="preserve"> DOC NR. 20 </t>
    </r>
    <r>
      <rPr>
        <i/>
        <sz val="10"/>
        <rFont val="Arial"/>
        <family val="2"/>
      </rPr>
      <t>(product van owt)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</si>
</sst>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15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indexed="8"/>
      </right>
      <top style="double">
        <color indexed="64"/>
      </top>
      <bottom/>
      <diagonal/>
    </border>
    <border>
      <left/>
      <right style="double">
        <color indexed="8"/>
      </right>
      <top/>
      <bottom style="double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0">
    <xf numFmtId="0" fontId="0" fillId="0" borderId="0" xfId="0"/>
    <xf numFmtId="0" fontId="7" fillId="0" borderId="0" xfId="0" applyFont="1" applyBorder="1"/>
    <xf numFmtId="0" fontId="0" fillId="0" borderId="0" xfId="0" applyBorder="1" applyProtection="1"/>
    <xf numFmtId="0" fontId="7" fillId="0" borderId="0" xfId="0" applyFont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0" xfId="0" applyFill="1" applyBorder="1" applyProtection="1"/>
    <xf numFmtId="0" fontId="7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Fill="1" applyBorder="1" applyProtection="1"/>
    <xf numFmtId="0" fontId="7" fillId="0" borderId="4" xfId="0" applyFont="1" applyBorder="1" applyAlignment="1" applyProtection="1">
      <alignment vertical="center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5" xfId="0" applyFont="1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0" xfId="0" applyFill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 applyAlignment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0" xfId="0" applyBorder="1" applyProtection="1">
      <protection hidden="1"/>
    </xf>
    <xf numFmtId="0" fontId="7" fillId="0" borderId="0" xfId="0" applyFont="1" applyBorder="1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0" fontId="0" fillId="0" borderId="0" xfId="0" applyBorder="1" applyAlignment="1" applyProtection="1">
      <alignment horizontal="left"/>
      <protection hidden="1"/>
    </xf>
    <xf numFmtId="2" fontId="0" fillId="0" borderId="0" xfId="0" applyNumberFormat="1" applyBorder="1" applyAlignment="1" applyProtection="1">
      <alignment horizontal="right"/>
      <protection hidden="1"/>
    </xf>
    <xf numFmtId="2" fontId="0" fillId="0" borderId="0" xfId="0" applyNumberForma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49" fontId="0" fillId="0" borderId="0" xfId="0" applyNumberFormat="1" applyFill="1" applyBorder="1" applyAlignment="1" applyProtection="1">
      <alignment horizontal="left"/>
      <protection locked="0"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0" borderId="0" xfId="0" applyNumberFormat="1" applyBorder="1" applyProtection="1">
      <protection hidden="1"/>
    </xf>
    <xf numFmtId="0" fontId="0" fillId="0" borderId="0" xfId="0" applyFill="1" applyBorder="1" applyProtection="1">
      <protection hidden="1"/>
    </xf>
    <xf numFmtId="0" fontId="12" fillId="0" borderId="0" xfId="0" applyFont="1" applyBorder="1" applyProtection="1">
      <protection hidden="1"/>
    </xf>
    <xf numFmtId="0" fontId="9" fillId="0" borderId="0" xfId="0" applyFont="1" applyBorder="1" applyAlignment="1" applyProtection="1">
      <alignment horizontal="center"/>
      <protection locked="0" hidden="1"/>
    </xf>
    <xf numFmtId="0" fontId="5" fillId="0" borderId="0" xfId="0" applyFont="1" applyBorder="1" applyProtection="1">
      <protection hidden="1"/>
    </xf>
    <xf numFmtId="0" fontId="9" fillId="0" borderId="0" xfId="0" applyFont="1" applyBorder="1" applyAlignment="1" applyProtection="1">
      <alignment horizontal="center" textRotation="90"/>
      <protection locked="0" hidden="1"/>
    </xf>
    <xf numFmtId="0" fontId="7" fillId="0" borderId="3" xfId="0" applyFont="1" applyBorder="1" applyProtection="1">
      <protection hidden="1"/>
    </xf>
    <xf numFmtId="0" fontId="7" fillId="0" borderId="0" xfId="0" applyFont="1" applyBorder="1" applyAlignment="1" applyProtection="1">
      <protection hidden="1"/>
    </xf>
    <xf numFmtId="0" fontId="9" fillId="0" borderId="0" xfId="0" applyFont="1" applyBorder="1" applyAlignment="1" applyProtection="1">
      <alignment horizontal="center" textRotation="90"/>
      <protection hidden="1"/>
    </xf>
    <xf numFmtId="0" fontId="9" fillId="0" borderId="0" xfId="0" applyFont="1" applyBorder="1" applyAlignment="1" applyProtection="1">
      <protection hidden="1"/>
    </xf>
    <xf numFmtId="2" fontId="9" fillId="0" borderId="0" xfId="0" applyNumberFormat="1" applyFont="1" applyBorder="1" applyAlignment="1" applyProtection="1">
      <alignment horizontal="center"/>
      <protection locked="0" hidden="1"/>
    </xf>
    <xf numFmtId="0" fontId="0" fillId="0" borderId="0" xfId="0" applyAlignment="1">
      <alignment horizontal="center"/>
    </xf>
    <xf numFmtId="0" fontId="9" fillId="0" borderId="0" xfId="0" applyNumberFormat="1" applyFont="1" applyBorder="1" applyAlignment="1" applyProtection="1">
      <alignment horizontal="center" textRotation="90"/>
      <protection hidden="1"/>
    </xf>
    <xf numFmtId="0" fontId="9" fillId="0" borderId="0" xfId="0" applyFont="1" applyBorder="1" applyProtection="1">
      <protection hidden="1"/>
    </xf>
    <xf numFmtId="2" fontId="9" fillId="0" borderId="0" xfId="0" applyNumberFormat="1" applyFont="1" applyBorder="1" applyAlignment="1" applyProtection="1">
      <alignment horizontal="right"/>
      <protection locked="0" hidden="1"/>
    </xf>
    <xf numFmtId="0" fontId="9" fillId="0" borderId="0" xfId="0" applyFont="1" applyBorder="1" applyAlignment="1" applyProtection="1">
      <alignment horizontal="right"/>
      <protection locked="0" hidden="1"/>
    </xf>
    <xf numFmtId="0" fontId="0" fillId="0" borderId="0" xfId="0" applyAlignment="1" applyProtection="1">
      <alignment horizontal="center" textRotation="90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 vertical="center"/>
    </xf>
    <xf numFmtId="2" fontId="0" fillId="0" borderId="0" xfId="0" applyNumberFormat="1" applyBorder="1" applyAlignment="1" applyProtection="1">
      <protection hidden="1"/>
    </xf>
    <xf numFmtId="2" fontId="0" fillId="0" borderId="0" xfId="0" applyNumberFormat="1" applyBorder="1" applyProtection="1">
      <protection hidden="1"/>
    </xf>
    <xf numFmtId="2" fontId="0" fillId="0" borderId="0" xfId="0" applyNumberFormat="1" applyProtection="1">
      <protection hidden="1"/>
    </xf>
    <xf numFmtId="2" fontId="9" fillId="0" borderId="0" xfId="0" applyNumberFormat="1" applyFont="1" applyBorder="1" applyProtection="1">
      <protection hidden="1"/>
    </xf>
    <xf numFmtId="2" fontId="9" fillId="0" borderId="0" xfId="0" applyNumberFormat="1" applyFont="1" applyBorder="1" applyAlignment="1" applyProtection="1">
      <protection hidden="1"/>
    </xf>
    <xf numFmtId="2" fontId="3" fillId="0" borderId="0" xfId="0" applyNumberFormat="1" applyFont="1" applyBorder="1" applyAlignment="1" applyProtection="1">
      <protection hidden="1"/>
    </xf>
    <xf numFmtId="2" fontId="0" fillId="0" borderId="0" xfId="0" applyNumberFormat="1" applyAlignment="1" applyProtection="1">
      <protection hidden="1"/>
    </xf>
    <xf numFmtId="2" fontId="9" fillId="0" borderId="0" xfId="0" applyNumberFormat="1" applyFont="1" applyBorder="1" applyAlignment="1" applyProtection="1">
      <alignment horizontal="center"/>
      <protection locked="0" hidden="1"/>
    </xf>
    <xf numFmtId="2" fontId="0" fillId="0" borderId="0" xfId="0" applyNumberForma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0" fillId="0" borderId="21" xfId="0" applyBorder="1" applyAlignment="1"/>
    <xf numFmtId="0" fontId="0" fillId="0" borderId="0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right"/>
      <protection hidden="1"/>
    </xf>
    <xf numFmtId="2" fontId="0" fillId="0" borderId="0" xfId="0" applyNumberFormat="1" applyBorder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hidden="1"/>
    </xf>
    <xf numFmtId="2" fontId="7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2" fontId="0" fillId="0" borderId="0" xfId="0" applyNumberFormat="1" applyBorder="1" applyAlignment="1" applyProtection="1">
      <alignment horizontal="right"/>
      <protection hidden="1"/>
    </xf>
    <xf numFmtId="2" fontId="9" fillId="0" borderId="0" xfId="0" applyNumberFormat="1" applyFont="1" applyBorder="1" applyAlignment="1" applyProtection="1">
      <alignment horizontal="center" textRotation="90"/>
      <protection hidden="1"/>
    </xf>
    <xf numFmtId="2" fontId="0" fillId="0" borderId="0" xfId="0" applyNumberFormat="1" applyAlignment="1" applyProtection="1">
      <alignment horizontal="center" textRotation="90"/>
      <protection hidden="1"/>
    </xf>
    <xf numFmtId="2" fontId="9" fillId="0" borderId="0" xfId="0" applyNumberFormat="1" applyFont="1" applyBorder="1" applyAlignment="1" applyProtection="1">
      <protection locked="0" hidden="1"/>
    </xf>
    <xf numFmtId="2" fontId="0" fillId="2" borderId="13" xfId="0" applyNumberFormat="1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Border="1" applyAlignment="1" applyProtection="1">
      <protection locked="0" hidden="1"/>
    </xf>
    <xf numFmtId="0" fontId="0" fillId="0" borderId="0" xfId="0" applyAlignment="1" applyProtection="1">
      <protection locked="0"/>
    </xf>
    <xf numFmtId="2" fontId="0" fillId="0" borderId="0" xfId="0" applyNumberFormat="1" applyFont="1" applyBorder="1" applyAlignment="1" applyProtection="1">
      <protection locked="0" hidden="1"/>
    </xf>
    <xf numFmtId="2" fontId="0" fillId="0" borderId="0" xfId="0" applyNumberFormat="1" applyFont="1" applyAlignment="1" applyProtection="1">
      <protection locked="0"/>
    </xf>
    <xf numFmtId="2" fontId="9" fillId="0" borderId="0" xfId="0" applyNumberFormat="1" applyFont="1" applyBorder="1" applyAlignment="1" applyProtection="1">
      <alignment horizontal="right" textRotation="90"/>
      <protection locked="0" hidden="1"/>
    </xf>
    <xf numFmtId="2" fontId="9" fillId="0" borderId="0" xfId="0" applyNumberFormat="1" applyFont="1" applyBorder="1" applyAlignment="1" applyProtection="1">
      <alignment horizontal="center"/>
      <protection locked="0"/>
    </xf>
    <xf numFmtId="2" fontId="9" fillId="0" borderId="0" xfId="0" applyNumberFormat="1" applyFont="1" applyBorder="1" applyAlignment="1" applyProtection="1">
      <alignment horizontal="right"/>
      <protection locked="0" hidden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5" fillId="0" borderId="20" xfId="0" applyFont="1" applyBorder="1" applyAlignment="1" applyProtection="1">
      <alignment horizontal="left" vertical="center"/>
      <protection locked="0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vertical="center"/>
      <protection hidden="1"/>
    </xf>
    <xf numFmtId="0" fontId="0" fillId="0" borderId="21" xfId="0" applyBorder="1" applyAlignment="1">
      <alignment vertical="center"/>
    </xf>
    <xf numFmtId="0" fontId="5" fillId="0" borderId="0" xfId="0" applyFont="1" applyAlignment="1" applyProtection="1">
      <alignment horizontal="center"/>
    </xf>
    <xf numFmtId="0" fontId="6" fillId="0" borderId="2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0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</xf>
    <xf numFmtId="0" fontId="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7" fillId="0" borderId="5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right"/>
      <protection hidden="1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2"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34</xdr:row>
      <xdr:rowOff>127000</xdr:rowOff>
    </xdr:from>
    <xdr:to>
      <xdr:col>20</xdr:col>
      <xdr:colOff>228600</xdr:colOff>
      <xdr:row>34</xdr:row>
      <xdr:rowOff>254000</xdr:rowOff>
    </xdr:to>
    <xdr:sp macro="" textlink="">
      <xdr:nvSpPr>
        <xdr:cNvPr id="4867" name="Line 273"/>
        <xdr:cNvSpPr>
          <a:spLocks noChangeShapeType="1"/>
        </xdr:cNvSpPr>
      </xdr:nvSpPr>
      <xdr:spPr bwMode="auto">
        <a:xfrm>
          <a:off x="4445000" y="7213600"/>
          <a:ext cx="8890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20</xdr:col>
      <xdr:colOff>127000</xdr:colOff>
      <xdr:row>35</xdr:row>
      <xdr:rowOff>101600</xdr:rowOff>
    </xdr:from>
    <xdr:to>
      <xdr:col>20</xdr:col>
      <xdr:colOff>228600</xdr:colOff>
      <xdr:row>35</xdr:row>
      <xdr:rowOff>215900</xdr:rowOff>
    </xdr:to>
    <xdr:sp macro="" textlink="">
      <xdr:nvSpPr>
        <xdr:cNvPr id="4868" name="Line 274"/>
        <xdr:cNvSpPr>
          <a:spLocks noChangeShapeType="1"/>
        </xdr:cNvSpPr>
      </xdr:nvSpPr>
      <xdr:spPr bwMode="auto">
        <a:xfrm flipV="1">
          <a:off x="4432300" y="7454900"/>
          <a:ext cx="1016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 editAs="oneCell">
    <xdr:from>
      <xdr:col>6</xdr:col>
      <xdr:colOff>6654</xdr:colOff>
      <xdr:row>0</xdr:row>
      <xdr:rowOff>57079</xdr:rowOff>
    </xdr:from>
    <xdr:to>
      <xdr:col>27</xdr:col>
      <xdr:colOff>139612</xdr:colOff>
      <xdr:row>4</xdr:row>
      <xdr:rowOff>362480</xdr:rowOff>
    </xdr:to>
    <xdr:pic>
      <xdr:nvPicPr>
        <xdr:cNvPr id="101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5081" y="5707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190500</xdr:colOff>
      <xdr:row>13</xdr:row>
      <xdr:rowOff>0</xdr:rowOff>
    </xdr:from>
    <xdr:to>
      <xdr:col>29</xdr:col>
      <xdr:colOff>88900</xdr:colOff>
      <xdr:row>17</xdr:row>
      <xdr:rowOff>0</xdr:rowOff>
    </xdr:to>
    <xdr:sp macro="" textlink="">
      <xdr:nvSpPr>
        <xdr:cNvPr id="102" name="Rectangle 37"/>
        <xdr:cNvSpPr>
          <a:spLocks noChangeArrowheads="1"/>
        </xdr:cNvSpPr>
      </xdr:nvSpPr>
      <xdr:spPr bwMode="auto">
        <a:xfrm>
          <a:off x="5816600" y="2997200"/>
          <a:ext cx="508000" cy="6858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12700</xdr:colOff>
      <xdr:row>14</xdr:row>
      <xdr:rowOff>0</xdr:rowOff>
    </xdr:from>
    <xdr:to>
      <xdr:col>26</xdr:col>
      <xdr:colOff>88900</xdr:colOff>
      <xdr:row>14</xdr:row>
      <xdr:rowOff>0</xdr:rowOff>
    </xdr:to>
    <xdr:sp macro="" textlink="">
      <xdr:nvSpPr>
        <xdr:cNvPr id="103" name="Line 38"/>
        <xdr:cNvSpPr>
          <a:spLocks noChangeShapeType="1"/>
        </xdr:cNvSpPr>
      </xdr:nvSpPr>
      <xdr:spPr bwMode="auto">
        <a:xfrm>
          <a:off x="2451100" y="3187700"/>
          <a:ext cx="3263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14</xdr:row>
      <xdr:rowOff>12700</xdr:rowOff>
    </xdr:from>
    <xdr:to>
      <xdr:col>8</xdr:col>
      <xdr:colOff>0</xdr:colOff>
      <xdr:row>14</xdr:row>
      <xdr:rowOff>12700</xdr:rowOff>
    </xdr:to>
    <xdr:sp macro="" textlink="">
      <xdr:nvSpPr>
        <xdr:cNvPr id="104" name="Line 40"/>
        <xdr:cNvSpPr>
          <a:spLocks noChangeShapeType="1"/>
        </xdr:cNvSpPr>
      </xdr:nvSpPr>
      <xdr:spPr bwMode="auto">
        <a:xfrm>
          <a:off x="1816100" y="3200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17</xdr:row>
      <xdr:rowOff>12700</xdr:rowOff>
    </xdr:from>
    <xdr:to>
      <xdr:col>8</xdr:col>
      <xdr:colOff>0</xdr:colOff>
      <xdr:row>18</xdr:row>
      <xdr:rowOff>101600</xdr:rowOff>
    </xdr:to>
    <xdr:sp macro="" textlink="">
      <xdr:nvSpPr>
        <xdr:cNvPr id="105" name="Line 41"/>
        <xdr:cNvSpPr>
          <a:spLocks noChangeShapeType="1"/>
        </xdr:cNvSpPr>
      </xdr:nvSpPr>
      <xdr:spPr bwMode="auto">
        <a:xfrm>
          <a:off x="1816100" y="3695700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12700</xdr:colOff>
      <xdr:row>17</xdr:row>
      <xdr:rowOff>38100</xdr:rowOff>
    </xdr:from>
    <xdr:to>
      <xdr:col>11</xdr:col>
      <xdr:colOff>12700</xdr:colOff>
      <xdr:row>18</xdr:row>
      <xdr:rowOff>101600</xdr:rowOff>
    </xdr:to>
    <xdr:sp macro="" textlink="">
      <xdr:nvSpPr>
        <xdr:cNvPr id="106" name="Line 42"/>
        <xdr:cNvSpPr>
          <a:spLocks noChangeShapeType="1"/>
        </xdr:cNvSpPr>
      </xdr:nvSpPr>
      <xdr:spPr bwMode="auto">
        <a:xfrm>
          <a:off x="2451100" y="37211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0</xdr:colOff>
      <xdr:row>18</xdr:row>
      <xdr:rowOff>101600</xdr:rowOff>
    </xdr:from>
    <xdr:to>
      <xdr:col>27</xdr:col>
      <xdr:colOff>0</xdr:colOff>
      <xdr:row>18</xdr:row>
      <xdr:rowOff>101600</xdr:rowOff>
    </xdr:to>
    <xdr:sp macro="" textlink="">
      <xdr:nvSpPr>
        <xdr:cNvPr id="107" name="Line 43"/>
        <xdr:cNvSpPr>
          <a:spLocks noChangeShapeType="1"/>
        </xdr:cNvSpPr>
      </xdr:nvSpPr>
      <xdr:spPr bwMode="auto">
        <a:xfrm flipV="1">
          <a:off x="2438400" y="3987800"/>
          <a:ext cx="3390900" cy="0"/>
        </a:xfrm>
        <a:prstGeom prst="line">
          <a:avLst/>
        </a:prstGeom>
        <a:noFill/>
        <a:ln w="317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12700</xdr:colOff>
      <xdr:row>18</xdr:row>
      <xdr:rowOff>101600</xdr:rowOff>
    </xdr:from>
    <xdr:to>
      <xdr:col>11</xdr:col>
      <xdr:colOff>12700</xdr:colOff>
      <xdr:row>18</xdr:row>
      <xdr:rowOff>101600</xdr:rowOff>
    </xdr:to>
    <xdr:sp macro="" textlink="">
      <xdr:nvSpPr>
        <xdr:cNvPr id="108" name="Line 44"/>
        <xdr:cNvSpPr>
          <a:spLocks noChangeShapeType="1"/>
        </xdr:cNvSpPr>
      </xdr:nvSpPr>
      <xdr:spPr bwMode="auto">
        <a:xfrm>
          <a:off x="1816100" y="3987800"/>
          <a:ext cx="635000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15</xdr:row>
      <xdr:rowOff>101600</xdr:rowOff>
    </xdr:from>
    <xdr:to>
      <xdr:col>8</xdr:col>
      <xdr:colOff>0</xdr:colOff>
      <xdr:row>17</xdr:row>
      <xdr:rowOff>12700</xdr:rowOff>
    </xdr:to>
    <xdr:grpSp>
      <xdr:nvGrpSpPr>
        <xdr:cNvPr id="109" name="Group 170"/>
        <xdr:cNvGrpSpPr>
          <a:grpSpLocks/>
        </xdr:cNvGrpSpPr>
      </xdr:nvGrpSpPr>
      <xdr:grpSpPr bwMode="auto">
        <a:xfrm>
          <a:off x="1797978" y="3440701"/>
          <a:ext cx="0" cy="282111"/>
          <a:chOff x="1816100" y="3467100"/>
          <a:chExt cx="0" cy="228600"/>
        </a:xfrm>
      </xdr:grpSpPr>
      <xdr:sp macro="" textlink="">
        <xdr:nvSpPr>
          <xdr:cNvPr id="110" name="Line 49"/>
          <xdr:cNvSpPr>
            <a:spLocks noChangeShapeType="1"/>
          </xdr:cNvSpPr>
        </xdr:nvSpPr>
        <xdr:spPr bwMode="auto">
          <a:xfrm>
            <a:off x="170" y="39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1" name="Line 50"/>
          <xdr:cNvSpPr>
            <a:spLocks noChangeShapeType="1"/>
          </xdr:cNvSpPr>
        </xdr:nvSpPr>
        <xdr:spPr bwMode="auto">
          <a:xfrm>
            <a:off x="170" y="370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2" name="Line 51"/>
          <xdr:cNvSpPr>
            <a:spLocks noChangeShapeType="1"/>
          </xdr:cNvSpPr>
        </xdr:nvSpPr>
        <xdr:spPr bwMode="auto">
          <a:xfrm>
            <a:off x="170" y="370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med" len="med"/>
            <a:tailEnd type="stealth" w="med" len="med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21</xdr:col>
      <xdr:colOff>152400</xdr:colOff>
      <xdr:row>15</xdr:row>
      <xdr:rowOff>0</xdr:rowOff>
    </xdr:from>
    <xdr:to>
      <xdr:col>21</xdr:col>
      <xdr:colOff>152400</xdr:colOff>
      <xdr:row>17</xdr:row>
      <xdr:rowOff>0</xdr:rowOff>
    </xdr:to>
    <xdr:sp macro="" textlink="">
      <xdr:nvSpPr>
        <xdr:cNvPr id="113" name="Line 55"/>
        <xdr:cNvSpPr>
          <a:spLocks noChangeShapeType="1"/>
        </xdr:cNvSpPr>
      </xdr:nvSpPr>
      <xdr:spPr bwMode="auto">
        <a:xfrm>
          <a:off x="4724400" y="3365500"/>
          <a:ext cx="0" cy="317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29</xdr:col>
      <xdr:colOff>139700</xdr:colOff>
      <xdr:row>13</xdr:row>
      <xdr:rowOff>0</xdr:rowOff>
    </xdr:from>
    <xdr:to>
      <xdr:col>30</xdr:col>
      <xdr:colOff>63500</xdr:colOff>
      <xdr:row>13</xdr:row>
      <xdr:rowOff>0</xdr:rowOff>
    </xdr:to>
    <xdr:sp macro="" textlink="">
      <xdr:nvSpPr>
        <xdr:cNvPr id="114" name="Line 60"/>
        <xdr:cNvSpPr>
          <a:spLocks noChangeShapeType="1"/>
        </xdr:cNvSpPr>
      </xdr:nvSpPr>
      <xdr:spPr bwMode="auto">
        <a:xfrm>
          <a:off x="6375400" y="29972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27</xdr:col>
      <xdr:colOff>0</xdr:colOff>
      <xdr:row>17</xdr:row>
      <xdr:rowOff>12700</xdr:rowOff>
    </xdr:from>
    <xdr:to>
      <xdr:col>27</xdr:col>
      <xdr:colOff>0</xdr:colOff>
      <xdr:row>18</xdr:row>
      <xdr:rowOff>101600</xdr:rowOff>
    </xdr:to>
    <xdr:sp macro="" textlink="">
      <xdr:nvSpPr>
        <xdr:cNvPr id="115" name="Line 64"/>
        <xdr:cNvSpPr>
          <a:spLocks noChangeShapeType="1"/>
        </xdr:cNvSpPr>
      </xdr:nvSpPr>
      <xdr:spPr bwMode="auto">
        <a:xfrm>
          <a:off x="5829300" y="3695700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29</xdr:col>
      <xdr:colOff>101600</xdr:colOff>
      <xdr:row>17</xdr:row>
      <xdr:rowOff>0</xdr:rowOff>
    </xdr:from>
    <xdr:to>
      <xdr:col>30</xdr:col>
      <xdr:colOff>38100</xdr:colOff>
      <xdr:row>17</xdr:row>
      <xdr:rowOff>0</xdr:rowOff>
    </xdr:to>
    <xdr:sp macro="" textlink="">
      <xdr:nvSpPr>
        <xdr:cNvPr id="116" name="Line 67"/>
        <xdr:cNvSpPr>
          <a:spLocks noChangeShapeType="1"/>
        </xdr:cNvSpPr>
      </xdr:nvSpPr>
      <xdr:spPr bwMode="auto">
        <a:xfrm>
          <a:off x="6337300" y="36830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63500</xdr:colOff>
      <xdr:row>29</xdr:row>
      <xdr:rowOff>114300</xdr:rowOff>
    </xdr:from>
    <xdr:to>
      <xdr:col>8</xdr:col>
      <xdr:colOff>114300</xdr:colOff>
      <xdr:row>29</xdr:row>
      <xdr:rowOff>114300</xdr:rowOff>
    </xdr:to>
    <xdr:sp macro="" textlink="">
      <xdr:nvSpPr>
        <xdr:cNvPr id="117" name="Line 134"/>
        <xdr:cNvSpPr>
          <a:spLocks noChangeShapeType="1"/>
        </xdr:cNvSpPr>
      </xdr:nvSpPr>
      <xdr:spPr bwMode="auto">
        <a:xfrm>
          <a:off x="1816100" y="610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215900</xdr:colOff>
      <xdr:row>30</xdr:row>
      <xdr:rowOff>25400</xdr:rowOff>
    </xdr:from>
    <xdr:to>
      <xdr:col>8</xdr:col>
      <xdr:colOff>215900</xdr:colOff>
      <xdr:row>31</xdr:row>
      <xdr:rowOff>12700</xdr:rowOff>
    </xdr:to>
    <xdr:sp macro="" textlink="">
      <xdr:nvSpPr>
        <xdr:cNvPr id="118" name="Line 137"/>
        <xdr:cNvSpPr>
          <a:spLocks noChangeShapeType="1"/>
        </xdr:cNvSpPr>
      </xdr:nvSpPr>
      <xdr:spPr bwMode="auto">
        <a:xfrm>
          <a:off x="1816100" y="6210300"/>
          <a:ext cx="0" cy="17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228600</xdr:colOff>
      <xdr:row>27</xdr:row>
      <xdr:rowOff>12700</xdr:rowOff>
    </xdr:from>
    <xdr:to>
      <xdr:col>8</xdr:col>
      <xdr:colOff>114300</xdr:colOff>
      <xdr:row>27</xdr:row>
      <xdr:rowOff>12700</xdr:rowOff>
    </xdr:to>
    <xdr:sp macro="" textlink="">
      <xdr:nvSpPr>
        <xdr:cNvPr id="119" name="Line 139"/>
        <xdr:cNvSpPr>
          <a:spLocks noChangeShapeType="1"/>
        </xdr:cNvSpPr>
      </xdr:nvSpPr>
      <xdr:spPr bwMode="auto">
        <a:xfrm>
          <a:off x="1816100" y="5626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177800</xdr:rowOff>
    </xdr:from>
    <xdr:to>
      <xdr:col>24</xdr:col>
      <xdr:colOff>127000</xdr:colOff>
      <xdr:row>27</xdr:row>
      <xdr:rowOff>88900</xdr:rowOff>
    </xdr:to>
    <xdr:sp macro="" textlink="">
      <xdr:nvSpPr>
        <xdr:cNvPr id="120" name="Rectangle 144"/>
        <xdr:cNvSpPr>
          <a:spLocks noChangeArrowheads="1"/>
        </xdr:cNvSpPr>
      </xdr:nvSpPr>
      <xdr:spPr bwMode="auto">
        <a:xfrm>
          <a:off x="5016500" y="5600700"/>
          <a:ext cx="292100" cy="101600"/>
        </a:xfrm>
        <a:prstGeom prst="rect">
          <a:avLst/>
        </a:prstGeom>
        <a:solidFill>
          <a:srgbClr val="99CC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63500</xdr:rowOff>
    </xdr:from>
    <xdr:to>
      <xdr:col>24</xdr:col>
      <xdr:colOff>127000</xdr:colOff>
      <xdr:row>26</xdr:row>
      <xdr:rowOff>63500</xdr:rowOff>
    </xdr:to>
    <xdr:sp macro="" textlink="">
      <xdr:nvSpPr>
        <xdr:cNvPr id="121" name="Line 148"/>
        <xdr:cNvSpPr>
          <a:spLocks noChangeShapeType="1"/>
        </xdr:cNvSpPr>
      </xdr:nvSpPr>
      <xdr:spPr bwMode="auto">
        <a:xfrm flipV="1">
          <a:off x="5016500" y="5486400"/>
          <a:ext cx="292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12700</xdr:rowOff>
    </xdr:from>
    <xdr:to>
      <xdr:col>23</xdr:col>
      <xdr:colOff>38100</xdr:colOff>
      <xdr:row>26</xdr:row>
      <xdr:rowOff>101600</xdr:rowOff>
    </xdr:to>
    <xdr:sp macro="" textlink="">
      <xdr:nvSpPr>
        <xdr:cNvPr id="122" name="Line 156"/>
        <xdr:cNvSpPr>
          <a:spLocks noChangeShapeType="1"/>
        </xdr:cNvSpPr>
      </xdr:nvSpPr>
      <xdr:spPr bwMode="auto">
        <a:xfrm flipH="1" flipV="1">
          <a:off x="5016500" y="5435600"/>
          <a:ext cx="0" cy="88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24</xdr:col>
      <xdr:colOff>127000</xdr:colOff>
      <xdr:row>26</xdr:row>
      <xdr:rowOff>12700</xdr:rowOff>
    </xdr:from>
    <xdr:to>
      <xdr:col>24</xdr:col>
      <xdr:colOff>127000</xdr:colOff>
      <xdr:row>26</xdr:row>
      <xdr:rowOff>114300</xdr:rowOff>
    </xdr:to>
    <xdr:sp macro="" textlink="">
      <xdr:nvSpPr>
        <xdr:cNvPr id="123" name="Line 157"/>
        <xdr:cNvSpPr>
          <a:spLocks noChangeShapeType="1"/>
        </xdr:cNvSpPr>
      </xdr:nvSpPr>
      <xdr:spPr bwMode="auto">
        <a:xfrm flipH="1" flipV="1">
          <a:off x="5308600" y="54356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15607</xdr:colOff>
      <xdr:row>27</xdr:row>
      <xdr:rowOff>85631</xdr:rowOff>
    </xdr:from>
    <xdr:to>
      <xdr:col>24</xdr:col>
      <xdr:colOff>236862</xdr:colOff>
      <xdr:row>28</xdr:row>
      <xdr:rowOff>187482</xdr:rowOff>
    </xdr:to>
    <xdr:sp macro="" textlink="">
      <xdr:nvSpPr>
        <xdr:cNvPr id="124" name="Rectangle 145"/>
        <xdr:cNvSpPr>
          <a:spLocks noChangeArrowheads="1"/>
        </xdr:cNvSpPr>
      </xdr:nvSpPr>
      <xdr:spPr bwMode="auto">
        <a:xfrm>
          <a:off x="4994007" y="5699031"/>
          <a:ext cx="424455" cy="292351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</a:t>
          </a:r>
          <a:r>
            <a:rPr lang="nl-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</a:t>
          </a:r>
          <a:endParaRPr lang="nl-NL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22</xdr:col>
      <xdr:colOff>107108</xdr:colOff>
      <xdr:row>28</xdr:row>
      <xdr:rowOff>187482</xdr:rowOff>
    </xdr:from>
    <xdr:to>
      <xdr:col>25</xdr:col>
      <xdr:colOff>17902</xdr:colOff>
      <xdr:row>31</xdr:row>
      <xdr:rowOff>21502</xdr:rowOff>
    </xdr:to>
    <xdr:sp macro="" textlink="">
      <xdr:nvSpPr>
        <xdr:cNvPr id="125" name="Rectangle 146"/>
        <xdr:cNvSpPr>
          <a:spLocks noChangeArrowheads="1"/>
        </xdr:cNvSpPr>
      </xdr:nvSpPr>
      <xdr:spPr bwMode="auto">
        <a:xfrm>
          <a:off x="4882308" y="5991382"/>
          <a:ext cx="558494" cy="405520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</a:t>
          </a: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nl-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 </a:t>
          </a:r>
        </a:p>
      </xdr:txBody>
    </xdr:sp>
    <xdr:clientData/>
  </xdr:twoCellAnchor>
  <xdr:twoCellAnchor>
    <xdr:from>
      <xdr:col>22</xdr:col>
      <xdr:colOff>101600</xdr:colOff>
      <xdr:row>32</xdr:row>
      <xdr:rowOff>69778</xdr:rowOff>
    </xdr:from>
    <xdr:to>
      <xdr:col>25</xdr:col>
      <xdr:colOff>12700</xdr:colOff>
      <xdr:row>32</xdr:row>
      <xdr:rowOff>69778</xdr:rowOff>
    </xdr:to>
    <xdr:sp macro="" textlink="">
      <xdr:nvSpPr>
        <xdr:cNvPr id="126" name="Line 147"/>
        <xdr:cNvSpPr>
          <a:spLocks noChangeShapeType="1"/>
        </xdr:cNvSpPr>
      </xdr:nvSpPr>
      <xdr:spPr bwMode="auto">
        <a:xfrm>
          <a:off x="4824858" y="6562475"/>
          <a:ext cx="553235" cy="0"/>
        </a:xfrm>
        <a:prstGeom prst="line">
          <a:avLst/>
        </a:prstGeom>
        <a:noFill/>
        <a:ln w="317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24</xdr:col>
      <xdr:colOff>228600</xdr:colOff>
      <xdr:row>27</xdr:row>
      <xdr:rowOff>88900</xdr:rowOff>
    </xdr:from>
    <xdr:to>
      <xdr:col>26</xdr:col>
      <xdr:colOff>38100</xdr:colOff>
      <xdr:row>27</xdr:row>
      <xdr:rowOff>88900</xdr:rowOff>
    </xdr:to>
    <xdr:sp macro="" textlink="">
      <xdr:nvSpPr>
        <xdr:cNvPr id="127" name="Line 149"/>
        <xdr:cNvSpPr>
          <a:spLocks noChangeShapeType="1"/>
        </xdr:cNvSpPr>
      </xdr:nvSpPr>
      <xdr:spPr bwMode="auto">
        <a:xfrm>
          <a:off x="5410200" y="5702300"/>
          <a:ext cx="25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28</xdr:row>
      <xdr:rowOff>190500</xdr:rowOff>
    </xdr:from>
    <xdr:to>
      <xdr:col>26</xdr:col>
      <xdr:colOff>25400</xdr:colOff>
      <xdr:row>28</xdr:row>
      <xdr:rowOff>190500</xdr:rowOff>
    </xdr:to>
    <xdr:sp macro="" textlink="">
      <xdr:nvSpPr>
        <xdr:cNvPr id="128" name="Line 150"/>
        <xdr:cNvSpPr>
          <a:spLocks noChangeShapeType="1"/>
        </xdr:cNvSpPr>
      </xdr:nvSpPr>
      <xdr:spPr bwMode="auto">
        <a:xfrm>
          <a:off x="5435600" y="59944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31</xdr:row>
      <xdr:rowOff>25400</xdr:rowOff>
    </xdr:from>
    <xdr:to>
      <xdr:col>26</xdr:col>
      <xdr:colOff>25400</xdr:colOff>
      <xdr:row>31</xdr:row>
      <xdr:rowOff>25400</xdr:rowOff>
    </xdr:to>
    <xdr:sp macro="" textlink="">
      <xdr:nvSpPr>
        <xdr:cNvPr id="129" name="Line 151"/>
        <xdr:cNvSpPr>
          <a:spLocks noChangeShapeType="1"/>
        </xdr:cNvSpPr>
      </xdr:nvSpPr>
      <xdr:spPr bwMode="auto">
        <a:xfrm>
          <a:off x="5435600" y="64008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26</xdr:col>
      <xdr:colOff>0</xdr:colOff>
      <xdr:row>27</xdr:row>
      <xdr:rowOff>76200</xdr:rowOff>
    </xdr:from>
    <xdr:to>
      <xdr:col>26</xdr:col>
      <xdr:colOff>0</xdr:colOff>
      <xdr:row>29</xdr:row>
      <xdr:rowOff>12700</xdr:rowOff>
    </xdr:to>
    <xdr:sp macro="" textlink="">
      <xdr:nvSpPr>
        <xdr:cNvPr id="130" name="Line 152"/>
        <xdr:cNvSpPr>
          <a:spLocks noChangeShapeType="1"/>
        </xdr:cNvSpPr>
      </xdr:nvSpPr>
      <xdr:spPr bwMode="auto">
        <a:xfrm>
          <a:off x="5626100" y="5689600"/>
          <a:ext cx="0" cy="317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26</xdr:col>
      <xdr:colOff>0</xdr:colOff>
      <xdr:row>28</xdr:row>
      <xdr:rowOff>165100</xdr:rowOff>
    </xdr:from>
    <xdr:to>
      <xdr:col>26</xdr:col>
      <xdr:colOff>0</xdr:colOff>
      <xdr:row>31</xdr:row>
      <xdr:rowOff>38100</xdr:rowOff>
    </xdr:to>
    <xdr:sp macro="" textlink="">
      <xdr:nvSpPr>
        <xdr:cNvPr id="131" name="Line 153"/>
        <xdr:cNvSpPr>
          <a:spLocks noChangeShapeType="1"/>
        </xdr:cNvSpPr>
      </xdr:nvSpPr>
      <xdr:spPr bwMode="auto">
        <a:xfrm>
          <a:off x="5626100" y="59690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21</xdr:col>
      <xdr:colOff>165100</xdr:colOff>
      <xdr:row>30</xdr:row>
      <xdr:rowOff>127000</xdr:rowOff>
    </xdr:from>
    <xdr:to>
      <xdr:col>22</xdr:col>
      <xdr:colOff>101600</xdr:colOff>
      <xdr:row>30</xdr:row>
      <xdr:rowOff>127000</xdr:rowOff>
    </xdr:to>
    <xdr:sp macro="" textlink="">
      <xdr:nvSpPr>
        <xdr:cNvPr id="132" name="Line 155"/>
        <xdr:cNvSpPr>
          <a:spLocks noChangeShapeType="1"/>
        </xdr:cNvSpPr>
      </xdr:nvSpPr>
      <xdr:spPr bwMode="auto">
        <a:xfrm>
          <a:off x="4737100" y="63119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114157</xdr:colOff>
      <xdr:row>30</xdr:row>
      <xdr:rowOff>101600</xdr:rowOff>
    </xdr:from>
    <xdr:to>
      <xdr:col>22</xdr:col>
      <xdr:colOff>114296</xdr:colOff>
      <xdr:row>32</xdr:row>
      <xdr:rowOff>57078</xdr:rowOff>
    </xdr:to>
    <xdr:sp macro="" textlink="">
      <xdr:nvSpPr>
        <xdr:cNvPr id="133" name="Line 158"/>
        <xdr:cNvSpPr>
          <a:spLocks noChangeShapeType="1"/>
        </xdr:cNvSpPr>
      </xdr:nvSpPr>
      <xdr:spPr bwMode="auto">
        <a:xfrm flipH="1">
          <a:off x="4837415" y="6223285"/>
          <a:ext cx="139" cy="3264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31</xdr:row>
      <xdr:rowOff>0</xdr:rowOff>
    </xdr:from>
    <xdr:to>
      <xdr:col>25</xdr:col>
      <xdr:colOff>14270</xdr:colOff>
      <xdr:row>32</xdr:row>
      <xdr:rowOff>71348</xdr:rowOff>
    </xdr:to>
    <xdr:sp macro="" textlink="">
      <xdr:nvSpPr>
        <xdr:cNvPr id="134" name="Line 159"/>
        <xdr:cNvSpPr>
          <a:spLocks noChangeShapeType="1"/>
        </xdr:cNvSpPr>
      </xdr:nvSpPr>
      <xdr:spPr bwMode="auto">
        <a:xfrm>
          <a:off x="5378093" y="6307191"/>
          <a:ext cx="1570" cy="2568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139700</xdr:colOff>
      <xdr:row>27</xdr:row>
      <xdr:rowOff>88900</xdr:rowOff>
    </xdr:from>
    <xdr:to>
      <xdr:col>6</xdr:col>
      <xdr:colOff>139700</xdr:colOff>
      <xdr:row>27</xdr:row>
      <xdr:rowOff>101600</xdr:rowOff>
    </xdr:to>
    <xdr:sp macro="" textlink="">
      <xdr:nvSpPr>
        <xdr:cNvPr id="135" name="Line 173"/>
        <xdr:cNvSpPr>
          <a:spLocks noChangeShapeType="1"/>
        </xdr:cNvSpPr>
      </xdr:nvSpPr>
      <xdr:spPr bwMode="auto">
        <a:xfrm>
          <a:off x="1549400" y="5702300"/>
          <a:ext cx="0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38100</xdr:colOff>
      <xdr:row>14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136" name="Line 184"/>
        <xdr:cNvSpPr>
          <a:spLocks noChangeShapeType="1"/>
        </xdr:cNvSpPr>
      </xdr:nvSpPr>
      <xdr:spPr bwMode="auto">
        <a:xfrm flipH="1">
          <a:off x="1447800" y="3187700"/>
          <a:ext cx="3683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50800</xdr:colOff>
      <xdr:row>16</xdr:row>
      <xdr:rowOff>177800</xdr:rowOff>
    </xdr:from>
    <xdr:to>
      <xdr:col>9</xdr:col>
      <xdr:colOff>152400</xdr:colOff>
      <xdr:row>17</xdr:row>
      <xdr:rowOff>0</xdr:rowOff>
    </xdr:to>
    <xdr:sp macro="" textlink="">
      <xdr:nvSpPr>
        <xdr:cNvPr id="137" name="Line 185"/>
        <xdr:cNvSpPr>
          <a:spLocks noChangeShapeType="1"/>
        </xdr:cNvSpPr>
      </xdr:nvSpPr>
      <xdr:spPr bwMode="auto">
        <a:xfrm flipH="1" flipV="1">
          <a:off x="1460500" y="3670300"/>
          <a:ext cx="508000" cy="1270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165100</xdr:colOff>
      <xdr:row>13</xdr:row>
      <xdr:rowOff>0</xdr:rowOff>
    </xdr:to>
    <xdr:sp macro="" textlink="">
      <xdr:nvSpPr>
        <xdr:cNvPr id="138" name="Line 186"/>
        <xdr:cNvSpPr>
          <a:spLocks noChangeShapeType="1"/>
        </xdr:cNvSpPr>
      </xdr:nvSpPr>
      <xdr:spPr bwMode="auto">
        <a:xfrm>
          <a:off x="2438400" y="29972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26</xdr:row>
      <xdr:rowOff>177800</xdr:rowOff>
    </xdr:from>
    <xdr:to>
      <xdr:col>23</xdr:col>
      <xdr:colOff>38100</xdr:colOff>
      <xdr:row>26</xdr:row>
      <xdr:rowOff>177800</xdr:rowOff>
    </xdr:to>
    <xdr:sp macro="" textlink="">
      <xdr:nvSpPr>
        <xdr:cNvPr id="139" name="Line 187"/>
        <xdr:cNvSpPr>
          <a:spLocks noChangeShapeType="1"/>
        </xdr:cNvSpPr>
      </xdr:nvSpPr>
      <xdr:spPr bwMode="auto">
        <a:xfrm flipH="1">
          <a:off x="4838700" y="5600700"/>
          <a:ext cx="17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27</xdr:row>
      <xdr:rowOff>88900</xdr:rowOff>
    </xdr:from>
    <xdr:to>
      <xdr:col>22</xdr:col>
      <xdr:colOff>190500</xdr:colOff>
      <xdr:row>27</xdr:row>
      <xdr:rowOff>88900</xdr:rowOff>
    </xdr:to>
    <xdr:sp macro="" textlink="">
      <xdr:nvSpPr>
        <xdr:cNvPr id="140" name="Line 193"/>
        <xdr:cNvSpPr>
          <a:spLocks noChangeShapeType="1"/>
        </xdr:cNvSpPr>
      </xdr:nvSpPr>
      <xdr:spPr bwMode="auto">
        <a:xfrm flipH="1" flipV="1">
          <a:off x="4838700" y="57023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27</xdr:row>
      <xdr:rowOff>76200</xdr:rowOff>
    </xdr:from>
    <xdr:to>
      <xdr:col>22</xdr:col>
      <xdr:colOff>101600</xdr:colOff>
      <xdr:row>27</xdr:row>
      <xdr:rowOff>177800</xdr:rowOff>
    </xdr:to>
    <xdr:sp macro="" textlink="">
      <xdr:nvSpPr>
        <xdr:cNvPr id="141" name="Line 197"/>
        <xdr:cNvSpPr>
          <a:spLocks noChangeShapeType="1"/>
        </xdr:cNvSpPr>
      </xdr:nvSpPr>
      <xdr:spPr bwMode="auto">
        <a:xfrm>
          <a:off x="4876800" y="56896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26</xdr:row>
      <xdr:rowOff>76200</xdr:rowOff>
    </xdr:from>
    <xdr:to>
      <xdr:col>22</xdr:col>
      <xdr:colOff>101600</xdr:colOff>
      <xdr:row>26</xdr:row>
      <xdr:rowOff>177800</xdr:rowOff>
    </xdr:to>
    <xdr:sp macro="" textlink="">
      <xdr:nvSpPr>
        <xdr:cNvPr id="142" name="Line 198"/>
        <xdr:cNvSpPr>
          <a:spLocks noChangeShapeType="1"/>
        </xdr:cNvSpPr>
      </xdr:nvSpPr>
      <xdr:spPr bwMode="auto">
        <a:xfrm flipV="1">
          <a:off x="4876800" y="54991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63500</xdr:colOff>
      <xdr:row>29</xdr:row>
      <xdr:rowOff>114300</xdr:rowOff>
    </xdr:from>
    <xdr:to>
      <xdr:col>8</xdr:col>
      <xdr:colOff>114300</xdr:colOff>
      <xdr:row>29</xdr:row>
      <xdr:rowOff>114300</xdr:rowOff>
    </xdr:to>
    <xdr:sp macro="" textlink="">
      <xdr:nvSpPr>
        <xdr:cNvPr id="143" name="Line 222"/>
        <xdr:cNvSpPr>
          <a:spLocks noChangeShapeType="1"/>
        </xdr:cNvSpPr>
      </xdr:nvSpPr>
      <xdr:spPr bwMode="auto">
        <a:xfrm>
          <a:off x="1816100" y="610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215900</xdr:colOff>
      <xdr:row>30</xdr:row>
      <xdr:rowOff>25400</xdr:rowOff>
    </xdr:from>
    <xdr:to>
      <xdr:col>8</xdr:col>
      <xdr:colOff>215900</xdr:colOff>
      <xdr:row>31</xdr:row>
      <xdr:rowOff>12700</xdr:rowOff>
    </xdr:to>
    <xdr:sp macro="" textlink="">
      <xdr:nvSpPr>
        <xdr:cNvPr id="144" name="Line 223"/>
        <xdr:cNvSpPr>
          <a:spLocks noChangeShapeType="1"/>
        </xdr:cNvSpPr>
      </xdr:nvSpPr>
      <xdr:spPr bwMode="auto">
        <a:xfrm>
          <a:off x="1816100" y="6210300"/>
          <a:ext cx="0" cy="17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228600</xdr:colOff>
      <xdr:row>27</xdr:row>
      <xdr:rowOff>12700</xdr:rowOff>
    </xdr:from>
    <xdr:to>
      <xdr:col>8</xdr:col>
      <xdr:colOff>114300</xdr:colOff>
      <xdr:row>27</xdr:row>
      <xdr:rowOff>12700</xdr:rowOff>
    </xdr:to>
    <xdr:sp macro="" textlink="">
      <xdr:nvSpPr>
        <xdr:cNvPr id="145" name="Line 224"/>
        <xdr:cNvSpPr>
          <a:spLocks noChangeShapeType="1"/>
        </xdr:cNvSpPr>
      </xdr:nvSpPr>
      <xdr:spPr bwMode="auto">
        <a:xfrm>
          <a:off x="1816100" y="5626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25400</xdr:colOff>
      <xdr:row>29</xdr:row>
      <xdr:rowOff>76200</xdr:rowOff>
    </xdr:from>
    <xdr:to>
      <xdr:col>24</xdr:col>
      <xdr:colOff>101600</xdr:colOff>
      <xdr:row>30</xdr:row>
      <xdr:rowOff>114300</xdr:rowOff>
    </xdr:to>
    <xdr:sp macro="" textlink="">
      <xdr:nvSpPr>
        <xdr:cNvPr id="146" name="Line 242"/>
        <xdr:cNvSpPr>
          <a:spLocks noChangeShapeType="1"/>
        </xdr:cNvSpPr>
      </xdr:nvSpPr>
      <xdr:spPr bwMode="auto">
        <a:xfrm flipH="1" flipV="1">
          <a:off x="5003800" y="6070600"/>
          <a:ext cx="279400" cy="2286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25400</xdr:colOff>
      <xdr:row>29</xdr:row>
      <xdr:rowOff>76200</xdr:rowOff>
    </xdr:from>
    <xdr:to>
      <xdr:col>23</xdr:col>
      <xdr:colOff>25400</xdr:colOff>
      <xdr:row>29</xdr:row>
      <xdr:rowOff>76200</xdr:rowOff>
    </xdr:to>
    <xdr:sp macro="" textlink="">
      <xdr:nvSpPr>
        <xdr:cNvPr id="147" name="Line 243"/>
        <xdr:cNvSpPr>
          <a:spLocks noChangeShapeType="1"/>
        </xdr:cNvSpPr>
      </xdr:nvSpPr>
      <xdr:spPr bwMode="auto">
        <a:xfrm>
          <a:off x="4800600" y="6070600"/>
          <a:ext cx="203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139700</xdr:colOff>
      <xdr:row>27</xdr:row>
      <xdr:rowOff>88900</xdr:rowOff>
    </xdr:from>
    <xdr:to>
      <xdr:col>6</xdr:col>
      <xdr:colOff>139700</xdr:colOff>
      <xdr:row>27</xdr:row>
      <xdr:rowOff>101600</xdr:rowOff>
    </xdr:to>
    <xdr:sp macro="" textlink="">
      <xdr:nvSpPr>
        <xdr:cNvPr id="148" name="Line 244"/>
        <xdr:cNvSpPr>
          <a:spLocks noChangeShapeType="1"/>
        </xdr:cNvSpPr>
      </xdr:nvSpPr>
      <xdr:spPr bwMode="auto">
        <a:xfrm>
          <a:off x="1549400" y="5702300"/>
          <a:ext cx="0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25</xdr:col>
      <xdr:colOff>0</xdr:colOff>
      <xdr:row>28</xdr:row>
      <xdr:rowOff>0</xdr:rowOff>
    </xdr:to>
    <xdr:sp macro="" textlink="">
      <xdr:nvSpPr>
        <xdr:cNvPr id="149" name="Line 246"/>
        <xdr:cNvSpPr>
          <a:spLocks noChangeShapeType="1"/>
        </xdr:cNvSpPr>
      </xdr:nvSpPr>
      <xdr:spPr bwMode="auto">
        <a:xfrm>
          <a:off x="4978400" y="5803900"/>
          <a:ext cx="444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177800</xdr:colOff>
      <xdr:row>28</xdr:row>
      <xdr:rowOff>12700</xdr:rowOff>
    </xdr:from>
    <xdr:to>
      <xdr:col>24</xdr:col>
      <xdr:colOff>76200</xdr:colOff>
      <xdr:row>28</xdr:row>
      <xdr:rowOff>101600</xdr:rowOff>
    </xdr:to>
    <xdr:sp macro="" textlink="">
      <xdr:nvSpPr>
        <xdr:cNvPr id="150" name="Line 253"/>
        <xdr:cNvSpPr>
          <a:spLocks noChangeShapeType="1"/>
        </xdr:cNvSpPr>
      </xdr:nvSpPr>
      <xdr:spPr bwMode="auto">
        <a:xfrm flipH="1">
          <a:off x="5156200" y="5816600"/>
          <a:ext cx="101600" cy="88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203200</xdr:colOff>
      <xdr:row>17</xdr:row>
      <xdr:rowOff>25400</xdr:rowOff>
    </xdr:from>
    <xdr:to>
      <xdr:col>8</xdr:col>
      <xdr:colOff>0</xdr:colOff>
      <xdr:row>18</xdr:row>
      <xdr:rowOff>101600</xdr:rowOff>
    </xdr:to>
    <xdr:cxnSp macro="">
      <xdr:nvCxnSpPr>
        <xdr:cNvPr id="151" name="Rechte verbindingslijn 115"/>
        <xdr:cNvCxnSpPr>
          <a:cxnSpLocks noChangeShapeType="1"/>
          <a:endCxn id="108" idx="0"/>
        </xdr:cNvCxnSpPr>
      </xdr:nvCxnSpPr>
      <xdr:spPr bwMode="auto">
        <a:xfrm rot="5400000">
          <a:off x="1676400" y="3848100"/>
          <a:ext cx="279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101600</xdr:colOff>
      <xdr:row>30</xdr:row>
      <xdr:rowOff>114300</xdr:rowOff>
    </xdr:from>
    <xdr:to>
      <xdr:col>25</xdr:col>
      <xdr:colOff>0</xdr:colOff>
      <xdr:row>30</xdr:row>
      <xdr:rowOff>114300</xdr:rowOff>
    </xdr:to>
    <xdr:sp macro="" textlink="">
      <xdr:nvSpPr>
        <xdr:cNvPr id="152" name="Line 238"/>
        <xdr:cNvSpPr>
          <a:spLocks noChangeShapeType="1"/>
        </xdr:cNvSpPr>
      </xdr:nvSpPr>
      <xdr:spPr bwMode="auto">
        <a:xfrm>
          <a:off x="5283200" y="62992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26</xdr:row>
      <xdr:rowOff>139700</xdr:rowOff>
    </xdr:from>
    <xdr:to>
      <xdr:col>22</xdr:col>
      <xdr:colOff>101600</xdr:colOff>
      <xdr:row>27</xdr:row>
      <xdr:rowOff>76200</xdr:rowOff>
    </xdr:to>
    <xdr:sp macro="" textlink="">
      <xdr:nvSpPr>
        <xdr:cNvPr id="153" name="Line 240"/>
        <xdr:cNvSpPr>
          <a:spLocks noChangeShapeType="1"/>
        </xdr:cNvSpPr>
      </xdr:nvSpPr>
      <xdr:spPr bwMode="auto">
        <a:xfrm flipH="1">
          <a:off x="4876800" y="5562600"/>
          <a:ext cx="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28</xdr:row>
      <xdr:rowOff>101600</xdr:rowOff>
    </xdr:from>
    <xdr:to>
      <xdr:col>23</xdr:col>
      <xdr:colOff>177800</xdr:colOff>
      <xdr:row>28</xdr:row>
      <xdr:rowOff>101600</xdr:rowOff>
    </xdr:to>
    <xdr:cxnSp macro="">
      <xdr:nvCxnSpPr>
        <xdr:cNvPr id="154" name="Rechte verbindingslijn met pijl 120"/>
        <xdr:cNvCxnSpPr>
          <a:cxnSpLocks noChangeShapeType="1"/>
        </xdr:cNvCxnSpPr>
      </xdr:nvCxnSpPr>
      <xdr:spPr bwMode="auto">
        <a:xfrm rot="10800000">
          <a:off x="4838700" y="5905500"/>
          <a:ext cx="317500" cy="0"/>
        </a:xfrm>
        <a:prstGeom prst="straightConnector1">
          <a:avLst/>
        </a:prstGeom>
        <a:noFill/>
        <a:ln w="317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38100</xdr:colOff>
      <xdr:row>26</xdr:row>
      <xdr:rowOff>114300</xdr:rowOff>
    </xdr:from>
    <xdr:to>
      <xdr:col>24</xdr:col>
      <xdr:colOff>127000</xdr:colOff>
      <xdr:row>26</xdr:row>
      <xdr:rowOff>177800</xdr:rowOff>
    </xdr:to>
    <xdr:sp macro="" textlink="">
      <xdr:nvSpPr>
        <xdr:cNvPr id="155" name="Rectangle 248"/>
        <xdr:cNvSpPr>
          <a:spLocks noChangeArrowheads="1"/>
        </xdr:cNvSpPr>
      </xdr:nvSpPr>
      <xdr:spPr bwMode="auto">
        <a:xfrm>
          <a:off x="5016500" y="5537200"/>
          <a:ext cx="292100" cy="635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C347"/>
  <sheetViews>
    <sheetView tabSelected="1" topLeftCell="A21" zoomScale="89" zoomScaleNormal="89" zoomScaleSheetLayoutView="100" zoomScalePageLayoutView="89" workbookViewId="0">
      <selection activeCell="AT28" sqref="AT28"/>
    </sheetView>
  </sheetViews>
  <sheetFormatPr defaultColWidth="8.85546875" defaultRowHeight="12.75"/>
  <cols>
    <col min="1" max="3" width="2.7109375" customWidth="1"/>
    <col min="4" max="4" width="2" customWidth="1"/>
    <col min="5" max="5" width="2.7109375" customWidth="1"/>
    <col min="6" max="6" width="5.85546875" customWidth="1"/>
    <col min="7" max="8" width="2.7109375" customWidth="1"/>
    <col min="9" max="9" width="1.42578125" hidden="1" customWidth="1"/>
    <col min="10" max="10" width="6.42578125" customWidth="1"/>
    <col min="11" max="17" width="2.7109375" customWidth="1"/>
    <col min="18" max="18" width="3.140625" customWidth="1"/>
    <col min="19" max="20" width="2.7109375" customWidth="1"/>
    <col min="21" max="21" width="3.42578125" customWidth="1"/>
    <col min="22" max="24" width="2.7109375" customWidth="1"/>
    <col min="25" max="25" width="3.140625" customWidth="1"/>
    <col min="26" max="32" width="2.7109375" customWidth="1"/>
    <col min="33" max="33" width="2.42578125" customWidth="1"/>
    <col min="34" max="83" width="2.7109375" customWidth="1"/>
  </cols>
  <sheetData>
    <row r="1" spans="1:81" ht="15" customHeight="1"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</row>
    <row r="2" spans="1:81" ht="15" customHeight="1"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</row>
    <row r="3" spans="1:81" ht="15" customHeight="1"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</row>
    <row r="4" spans="1:81" ht="15" customHeight="1"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</row>
    <row r="5" spans="1:81" ht="30" customHeight="1" thickBot="1"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</row>
    <row r="6" spans="1:81" ht="18.75" customHeight="1" thickTop="1">
      <c r="A6" s="109" t="s">
        <v>50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1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2.75" customHeight="1" thickBot="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4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</row>
    <row r="8" spans="1:81" ht="26.25" customHeight="1" thickTop="1" thickBot="1">
      <c r="A8" s="115" t="s">
        <v>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7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</row>
    <row r="9" spans="1:81" ht="24.75" customHeight="1" thickTop="1" thickBot="1">
      <c r="A9" s="121" t="s">
        <v>36</v>
      </c>
      <c r="B9" s="122"/>
      <c r="C9" s="123" t="s">
        <v>38</v>
      </c>
      <c r="D9" s="123"/>
      <c r="E9" s="22"/>
      <c r="F9" s="22"/>
      <c r="G9" s="22"/>
      <c r="H9" s="22"/>
      <c r="I9" s="22"/>
      <c r="J9" s="22" t="s">
        <v>37</v>
      </c>
      <c r="K9" s="22"/>
      <c r="L9" s="22"/>
      <c r="M9" s="22"/>
      <c r="N9" s="22"/>
      <c r="O9" s="22"/>
      <c r="P9" s="80">
        <f>H36*1000</f>
        <v>400</v>
      </c>
      <c r="Q9" s="80"/>
      <c r="R9" s="80"/>
      <c r="S9" s="23" t="s">
        <v>34</v>
      </c>
      <c r="T9" s="22"/>
      <c r="U9" s="24" t="s">
        <v>10</v>
      </c>
      <c r="V9" s="80" t="str">
        <f>V35</f>
        <v>D01</v>
      </c>
      <c r="W9" s="80"/>
      <c r="X9" s="81"/>
      <c r="Y9" s="68" t="s">
        <v>35</v>
      </c>
      <c r="Z9" s="22" t="s">
        <v>10</v>
      </c>
      <c r="AA9" s="124" t="str">
        <f>V36</f>
        <v>D02</v>
      </c>
      <c r="AB9" s="124"/>
      <c r="AC9" s="125"/>
      <c r="AD9" s="20"/>
      <c r="AE9" s="20"/>
      <c r="AF9" s="20"/>
      <c r="AG9" s="20"/>
      <c r="AH9" s="20"/>
      <c r="AI9" s="20"/>
      <c r="AJ9" s="21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</row>
    <row r="10" spans="1:81" ht="21" customHeight="1" thickTop="1" thickBot="1">
      <c r="A10" s="118" t="s">
        <v>39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20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</row>
    <row r="11" spans="1:81" ht="15" customHeight="1">
      <c r="A11" s="3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3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</row>
    <row r="12" spans="1:81" ht="15" customHeight="1">
      <c r="A12" s="34"/>
      <c r="B12" s="25"/>
      <c r="C12" s="25"/>
      <c r="D12" s="36"/>
      <c r="E12" s="25"/>
      <c r="F12" s="25"/>
      <c r="G12" s="25"/>
      <c r="H12" s="25"/>
      <c r="I12" s="25"/>
      <c r="J12" s="28" t="s">
        <v>10</v>
      </c>
      <c r="K12" s="77" t="str">
        <f>V36</f>
        <v>D02</v>
      </c>
      <c r="L12" s="78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 t="s">
        <v>10</v>
      </c>
      <c r="AC12" s="77" t="str">
        <f>V35</f>
        <v>D01</v>
      </c>
      <c r="AD12" s="78"/>
      <c r="AE12" s="78"/>
      <c r="AF12" s="25"/>
      <c r="AG12" s="25"/>
      <c r="AH12" s="25"/>
      <c r="AI12" s="25"/>
      <c r="AJ12" s="35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</row>
    <row r="13" spans="1:81" ht="15" customHeight="1" thickBot="1">
      <c r="A13" s="34"/>
      <c r="B13" s="25"/>
      <c r="C13" s="25"/>
      <c r="D13" s="36"/>
      <c r="E13" s="30" t="s">
        <v>9</v>
      </c>
      <c r="F13" s="36"/>
      <c r="G13" s="36"/>
      <c r="H13" s="36"/>
      <c r="I13" s="25"/>
      <c r="J13" s="25"/>
      <c r="K13" s="25"/>
      <c r="L13" s="25"/>
      <c r="M13" s="25" t="s">
        <v>8</v>
      </c>
      <c r="N13" s="25"/>
      <c r="O13" s="77">
        <f>AH36</f>
        <v>34.19</v>
      </c>
      <c r="P13" s="79"/>
      <c r="Q13" s="79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 t="s">
        <v>8</v>
      </c>
      <c r="AF13" s="25"/>
      <c r="AG13" s="77">
        <f>AH35</f>
        <v>33.54</v>
      </c>
      <c r="AH13" s="78"/>
      <c r="AI13" s="78"/>
      <c r="AJ13" s="3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</row>
    <row r="14" spans="1:81" ht="15" customHeight="1">
      <c r="A14" s="34"/>
      <c r="B14" s="25"/>
      <c r="C14" s="25"/>
      <c r="D14" s="36"/>
      <c r="E14" s="82">
        <f>IF((AH36-AA38)&gt;0.5,"FOUT",AA38)</f>
        <v>33.76</v>
      </c>
      <c r="F14" s="83"/>
      <c r="G14" s="29"/>
      <c r="H14" s="37"/>
      <c r="I14" s="25"/>
      <c r="J14" s="38"/>
      <c r="K14" s="39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35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</row>
    <row r="15" spans="1:81" ht="15" customHeight="1" thickBot="1">
      <c r="A15" s="34"/>
      <c r="B15" s="36"/>
      <c r="C15" s="36"/>
      <c r="D15" s="36"/>
      <c r="E15" s="25"/>
      <c r="F15" s="25"/>
      <c r="G15" s="25"/>
      <c r="H15" s="25"/>
      <c r="I15" s="25"/>
      <c r="J15" s="40"/>
      <c r="K15" s="41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35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</row>
    <row r="16" spans="1:81" ht="15" customHeight="1">
      <c r="A16" s="34"/>
      <c r="B16" s="25"/>
      <c r="C16" s="25"/>
      <c r="D16" s="25"/>
      <c r="E16" s="25"/>
      <c r="F16" s="25"/>
      <c r="G16" s="25"/>
      <c r="H16" s="25"/>
      <c r="I16" s="25"/>
      <c r="J16" s="40"/>
      <c r="K16" s="42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25"/>
      <c r="AC16" s="25"/>
      <c r="AD16" s="25"/>
      <c r="AE16" s="25"/>
      <c r="AF16" s="25"/>
      <c r="AG16" s="25"/>
      <c r="AH16" s="25"/>
      <c r="AI16" s="25"/>
      <c r="AJ16" s="35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</row>
    <row r="17" spans="1:81" ht="15" customHeight="1" thickBot="1">
      <c r="A17" s="34"/>
      <c r="B17" s="25"/>
      <c r="C17" s="25"/>
      <c r="D17" s="25" t="s">
        <v>7</v>
      </c>
      <c r="E17" s="25"/>
      <c r="F17" s="77">
        <f>AC36</f>
        <v>32.840000000000003</v>
      </c>
      <c r="G17" s="78"/>
      <c r="H17" s="78"/>
      <c r="I17" s="25"/>
      <c r="J17" s="46"/>
      <c r="K17" s="47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98">
        <f>H36</f>
        <v>0.4</v>
      </c>
      <c r="X17" s="99"/>
      <c r="Y17" s="47" t="s">
        <v>11</v>
      </c>
      <c r="Z17" s="47"/>
      <c r="AA17" s="48"/>
      <c r="AB17" s="25"/>
      <c r="AC17" s="25"/>
      <c r="AD17" s="25"/>
      <c r="AE17" s="25" t="s">
        <v>7</v>
      </c>
      <c r="AF17" s="25"/>
      <c r="AG17" s="77">
        <f>AC35</f>
        <v>32.1</v>
      </c>
      <c r="AH17" s="78"/>
      <c r="AI17" s="78"/>
      <c r="AJ17" s="35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</row>
    <row r="18" spans="1:81" ht="15" customHeight="1">
      <c r="A18" s="34"/>
      <c r="B18" s="25"/>
      <c r="C18" s="25"/>
      <c r="D18" s="25"/>
      <c r="E18" s="25"/>
      <c r="F18" s="25"/>
      <c r="G18" s="25"/>
      <c r="H18" s="25"/>
      <c r="I18" s="25"/>
      <c r="J18" s="49">
        <f>H39</f>
        <v>1</v>
      </c>
      <c r="K18" s="25" t="s">
        <v>11</v>
      </c>
      <c r="L18" s="25"/>
      <c r="M18" s="25"/>
      <c r="N18" s="25"/>
      <c r="O18" s="25"/>
      <c r="P18" s="25"/>
      <c r="Q18" s="25"/>
      <c r="R18" s="94">
        <f>H35</f>
        <v>23.49</v>
      </c>
      <c r="S18" s="94"/>
      <c r="T18" s="94"/>
      <c r="U18" s="25" t="s">
        <v>11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35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1:81" ht="15" customHeight="1">
      <c r="A19" s="3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35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1:81" ht="15" customHeight="1">
      <c r="A20" s="3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50"/>
      <c r="AF20" s="25"/>
      <c r="AG20" s="25"/>
      <c r="AH20" s="25"/>
      <c r="AI20" s="25"/>
      <c r="AJ20" s="35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1" ht="15" customHeight="1">
      <c r="A21" s="88" t="s">
        <v>15</v>
      </c>
      <c r="B21" s="89"/>
      <c r="C21" s="89"/>
      <c r="D21" s="89"/>
      <c r="E21" s="89"/>
      <c r="F21" s="89"/>
      <c r="G21" s="89"/>
      <c r="H21" s="89"/>
      <c r="I21" s="89"/>
      <c r="J21" s="89"/>
      <c r="K21" s="94">
        <f>J40*(AA38-AA39)*1000</f>
        <v>2.4550875000000927</v>
      </c>
      <c r="L21" s="94"/>
      <c r="M21" s="94"/>
      <c r="N21" s="94"/>
      <c r="O21" s="94"/>
      <c r="P21" s="25" t="s">
        <v>20</v>
      </c>
      <c r="Q21" s="25"/>
      <c r="R21" s="89" t="s">
        <v>16</v>
      </c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94">
        <f>AA41*(F29+(3.14*H36*H35)-((3.14*((H37/2)^2))*H42)+(3.14*H37*H38))</f>
        <v>3.3962828749999989</v>
      </c>
      <c r="AD21" s="94"/>
      <c r="AE21" s="94"/>
      <c r="AF21" s="94"/>
      <c r="AG21" s="94"/>
      <c r="AH21" s="25" t="s">
        <v>20</v>
      </c>
      <c r="AI21" s="25"/>
      <c r="AJ21" s="3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81" ht="15" customHeight="1">
      <c r="A22" s="34"/>
      <c r="B22" s="25"/>
      <c r="C22" s="25"/>
      <c r="D22" s="25"/>
      <c r="E22" s="25"/>
      <c r="F22" s="25"/>
      <c r="G22" s="25"/>
      <c r="H22" s="25"/>
      <c r="I22" s="25"/>
      <c r="J22" s="25"/>
      <c r="K22" s="31"/>
      <c r="L22" s="31"/>
      <c r="M22" s="31"/>
      <c r="N22" s="31"/>
      <c r="O22" s="31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31"/>
      <c r="AD22" s="31"/>
      <c r="AE22" s="31"/>
      <c r="AF22" s="31"/>
      <c r="AG22" s="31"/>
      <c r="AH22" s="25"/>
      <c r="AI22" s="25"/>
      <c r="AJ22" s="35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1:81" ht="15" customHeight="1">
      <c r="A23" s="86">
        <f>ROUND(K21,2)</f>
        <v>2.46</v>
      </c>
      <c r="B23" s="87"/>
      <c r="C23" s="87"/>
      <c r="D23" s="87"/>
      <c r="E23" s="25" t="str">
        <f>IF(A23&lt;F23,"&lt;",IF(A23=F23,"=","&gt;"))</f>
        <v>&lt;</v>
      </c>
      <c r="F23" s="87">
        <f>ROUND(AC21,2)</f>
        <v>3.4</v>
      </c>
      <c r="G23" s="87"/>
      <c r="H23" s="87"/>
      <c r="I23" s="25" t="s">
        <v>28</v>
      </c>
      <c r="J23" s="26" t="str">
        <f>IF(A23&lt;=F23,"De proef voldoet","De proef voldoet niet")</f>
        <v>De proef voldoet</v>
      </c>
      <c r="K23" s="31"/>
      <c r="L23" s="31"/>
      <c r="M23" s="31"/>
      <c r="N23" s="31"/>
      <c r="O23" s="31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31"/>
      <c r="AD23" s="31"/>
      <c r="AE23" s="31"/>
      <c r="AF23" s="31"/>
      <c r="AG23" s="31"/>
      <c r="AH23" s="25"/>
      <c r="AI23" s="25"/>
      <c r="AJ23" s="35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1:81" ht="15" customHeight="1" thickBot="1">
      <c r="A24" s="3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35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1:81" ht="15" customHeight="1" thickTop="1" thickBot="1">
      <c r="A25" s="127" t="s">
        <v>41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9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1:81" ht="15" customHeight="1">
      <c r="A26" s="3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33"/>
      <c r="S26" s="33"/>
      <c r="T26" s="69"/>
      <c r="U26" s="70"/>
      <c r="V26" s="70"/>
      <c r="W26" s="70"/>
      <c r="X26" s="76">
        <v>0.7</v>
      </c>
      <c r="Y26" s="76"/>
      <c r="Z26" s="70"/>
      <c r="AA26" s="70"/>
      <c r="AB26" s="25"/>
      <c r="AC26" s="25"/>
      <c r="AD26" s="25"/>
      <c r="AE26" s="25"/>
      <c r="AF26" s="25"/>
      <c r="AG26" s="25"/>
      <c r="AH26" s="25"/>
      <c r="AI26" s="25"/>
      <c r="AJ26" s="35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1:81" ht="15" customHeight="1">
      <c r="A27" s="34"/>
      <c r="B27" s="25"/>
      <c r="C27" s="25"/>
      <c r="D27" s="25"/>
      <c r="E27" s="25"/>
      <c r="F27" s="25"/>
      <c r="G27" s="25"/>
      <c r="H27" s="25"/>
      <c r="I27" s="25"/>
      <c r="J27" s="25"/>
      <c r="K27" s="51" t="s">
        <v>42</v>
      </c>
      <c r="L27" s="25"/>
      <c r="M27" s="25"/>
      <c r="N27" s="25"/>
      <c r="O27" s="25"/>
      <c r="P27" s="25"/>
      <c r="Q27" s="25"/>
      <c r="R27" s="25"/>
      <c r="S27" s="25"/>
      <c r="T27" s="70"/>
      <c r="U27" s="97">
        <v>0.04</v>
      </c>
      <c r="V27" s="97"/>
      <c r="W27" s="70"/>
      <c r="X27" s="70"/>
      <c r="Y27" s="70"/>
      <c r="Z27" s="70"/>
      <c r="AA27" s="70"/>
      <c r="AB27" s="25"/>
      <c r="AC27" s="25"/>
      <c r="AD27" s="25"/>
      <c r="AE27" s="25"/>
      <c r="AF27" s="52"/>
      <c r="AG27" s="52"/>
      <c r="AH27" s="25"/>
      <c r="AI27" s="25"/>
      <c r="AJ27" s="35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1:81" ht="15" customHeight="1">
      <c r="A28" s="34"/>
      <c r="B28" s="25"/>
      <c r="C28" s="25"/>
      <c r="D28" s="25"/>
      <c r="E28" s="25"/>
      <c r="F28" s="25"/>
      <c r="G28" s="25"/>
      <c r="H28" s="25"/>
      <c r="I28" s="25"/>
      <c r="J28" s="53"/>
      <c r="K28" s="33" t="s">
        <v>43</v>
      </c>
      <c r="L28" s="33"/>
      <c r="M28" s="100">
        <f>H36</f>
        <v>0.4</v>
      </c>
      <c r="N28" s="101"/>
      <c r="O28" s="33" t="s">
        <v>11</v>
      </c>
      <c r="P28" s="33"/>
      <c r="Q28" s="33"/>
      <c r="R28" s="33"/>
      <c r="S28" s="33"/>
      <c r="T28" s="70"/>
      <c r="U28" s="70"/>
      <c r="V28" s="70"/>
      <c r="W28" s="70"/>
      <c r="X28" s="70"/>
      <c r="Y28" s="70"/>
      <c r="Z28" s="106">
        <v>0</v>
      </c>
      <c r="AA28" s="70"/>
      <c r="AB28" s="25"/>
      <c r="AC28" s="33"/>
      <c r="AD28" s="33"/>
      <c r="AE28" s="33"/>
      <c r="AF28" s="33"/>
      <c r="AG28" s="33"/>
      <c r="AH28" s="54"/>
      <c r="AI28" s="25"/>
      <c r="AJ28" s="35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1:81" ht="15" customHeight="1">
      <c r="A29" s="55" t="s">
        <v>44</v>
      </c>
      <c r="B29" s="25"/>
      <c r="C29" s="25"/>
      <c r="D29" s="25"/>
      <c r="E29" s="25"/>
      <c r="F29" s="92">
        <f>(3.14*((X32/2)^2))+(3.14*X32*Z30)+((3.14*((X32/2)^2))-(3.14*((T29/2)^2)))+(3.14*T29*Z28)+((3.14*((T29/2)^2))-(3.14*((X26/2)^2)))+(3.14*X26*U27)-(3.14*((M28/2)^2))-(3.14*((M29/2)^2))-(3.14*((M30/2)^2))-(3.14*((M31/2)^2))</f>
        <v>3.7852699999999837</v>
      </c>
      <c r="G29" s="93"/>
      <c r="H29" s="56" t="s">
        <v>13</v>
      </c>
      <c r="I29" s="25"/>
      <c r="J29" s="25"/>
      <c r="K29" s="32" t="s">
        <v>45</v>
      </c>
      <c r="L29" s="33"/>
      <c r="M29" s="102">
        <f>H36</f>
        <v>0.4</v>
      </c>
      <c r="N29" s="103"/>
      <c r="O29" s="33" t="s">
        <v>11</v>
      </c>
      <c r="P29" s="33"/>
      <c r="Q29" s="32"/>
      <c r="R29" s="33"/>
      <c r="S29" s="32"/>
      <c r="T29" s="107">
        <v>1</v>
      </c>
      <c r="U29" s="107"/>
      <c r="V29" s="70"/>
      <c r="W29" s="70"/>
      <c r="X29" s="70"/>
      <c r="Y29" s="70"/>
      <c r="Z29" s="106"/>
      <c r="AA29" s="70"/>
      <c r="AB29" s="25"/>
      <c r="AC29" s="33"/>
      <c r="AD29" s="33"/>
      <c r="AE29" s="33"/>
      <c r="AF29" s="33"/>
      <c r="AG29" s="33"/>
      <c r="AH29" s="54"/>
      <c r="AI29" s="25"/>
      <c r="AJ29" s="35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1:81" ht="15" customHeight="1">
      <c r="A30" s="34"/>
      <c r="B30" s="25"/>
      <c r="C30" s="25"/>
      <c r="D30" s="25"/>
      <c r="E30" s="25"/>
      <c r="F30" s="25"/>
      <c r="G30" s="25"/>
      <c r="H30" s="57"/>
      <c r="I30" s="25"/>
      <c r="J30" s="25"/>
      <c r="K30" s="33" t="s">
        <v>46</v>
      </c>
      <c r="L30" s="58"/>
      <c r="M30" s="104">
        <v>0</v>
      </c>
      <c r="N30" s="105"/>
      <c r="O30" s="33" t="s">
        <v>11</v>
      </c>
      <c r="P30" s="33"/>
      <c r="Q30" s="25"/>
      <c r="R30" s="36"/>
      <c r="S30" s="25"/>
      <c r="T30" s="70"/>
      <c r="U30" s="97">
        <f>M28</f>
        <v>0.4</v>
      </c>
      <c r="V30" s="102"/>
      <c r="W30" s="71"/>
      <c r="X30" s="70"/>
      <c r="Y30" s="70"/>
      <c r="Z30" s="95">
        <f>AA38-AC36-Z28-U27</f>
        <v>0.87999999999999456</v>
      </c>
      <c r="AA30" s="70"/>
      <c r="AB30" s="25"/>
      <c r="AC30" s="59"/>
      <c r="AD30" s="60"/>
      <c r="AE30" s="33"/>
      <c r="AF30" s="33"/>
      <c r="AG30" s="33"/>
      <c r="AH30" s="61"/>
      <c r="AI30" s="25"/>
      <c r="AJ30" s="35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1:81" ht="15" customHeight="1">
      <c r="A31" s="34"/>
      <c r="B31" s="25"/>
      <c r="C31" s="25"/>
      <c r="D31" s="25"/>
      <c r="E31" s="25"/>
      <c r="F31" s="25"/>
      <c r="G31" s="25"/>
      <c r="H31" s="25"/>
      <c r="I31" s="25"/>
      <c r="J31" s="62"/>
      <c r="K31" s="33" t="s">
        <v>47</v>
      </c>
      <c r="L31" s="32"/>
      <c r="M31" s="104">
        <v>0</v>
      </c>
      <c r="N31" s="105"/>
      <c r="O31" s="32" t="s">
        <v>11</v>
      </c>
      <c r="P31" s="33"/>
      <c r="Q31" s="25"/>
      <c r="R31" s="25"/>
      <c r="S31" s="25"/>
      <c r="T31" s="70"/>
      <c r="U31" s="108">
        <f>M29</f>
        <v>0.4</v>
      </c>
      <c r="V31" s="108"/>
      <c r="W31" s="70"/>
      <c r="X31" s="72"/>
      <c r="Y31" s="70"/>
      <c r="Z31" s="96"/>
      <c r="AA31" s="70"/>
      <c r="AB31" s="25"/>
      <c r="AC31" s="63"/>
      <c r="AD31" s="64"/>
      <c r="AE31" s="33"/>
      <c r="AF31" s="33"/>
      <c r="AG31" s="33"/>
      <c r="AH31" s="65"/>
      <c r="AI31" s="25"/>
      <c r="AJ31" s="35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1:81" ht="15" customHeight="1">
      <c r="A32" s="34"/>
      <c r="B32" s="25"/>
      <c r="C32" s="25"/>
      <c r="D32" s="25"/>
      <c r="E32" s="25"/>
      <c r="F32" s="66"/>
      <c r="G32" s="25"/>
      <c r="H32" s="25"/>
      <c r="I32" s="25"/>
      <c r="J32" s="25"/>
      <c r="K32" s="33"/>
      <c r="L32" s="33"/>
      <c r="M32" s="33"/>
      <c r="N32" s="33"/>
      <c r="O32" s="28"/>
      <c r="P32" s="32"/>
      <c r="Q32" s="33"/>
      <c r="R32" s="25"/>
      <c r="S32" s="28"/>
      <c r="T32" s="74"/>
      <c r="U32" s="75"/>
      <c r="V32" s="70"/>
      <c r="W32" s="70"/>
      <c r="X32" s="76">
        <f>H39</f>
        <v>1</v>
      </c>
      <c r="Y32" s="76"/>
      <c r="Z32" s="70"/>
      <c r="AA32" s="70"/>
      <c r="AB32" s="25"/>
      <c r="AC32" s="33"/>
      <c r="AD32" s="33"/>
      <c r="AE32" s="33"/>
      <c r="AF32" s="59"/>
      <c r="AG32" s="52"/>
      <c r="AH32" s="33"/>
      <c r="AI32" s="25"/>
      <c r="AJ32" s="35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1:81" ht="15" customHeight="1" thickBot="1">
      <c r="A33" s="3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70"/>
      <c r="U33" s="70"/>
      <c r="V33" s="70"/>
      <c r="W33" s="70"/>
      <c r="X33" s="73"/>
      <c r="Y33" s="73"/>
      <c r="Z33" s="70"/>
      <c r="AA33" s="70"/>
      <c r="AB33" s="25"/>
      <c r="AC33" s="25"/>
      <c r="AD33" s="25"/>
      <c r="AE33" s="25"/>
      <c r="AF33" s="25"/>
      <c r="AG33" s="25"/>
      <c r="AH33" s="25"/>
      <c r="AI33" s="25"/>
      <c r="AJ33" s="6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1:81" ht="23.25" customHeight="1" thickTop="1" thickBot="1">
      <c r="A34" s="130" t="s">
        <v>1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2"/>
      <c r="AK34" s="16"/>
      <c r="AL34" s="16"/>
      <c r="AM34" s="17"/>
      <c r="AN34" s="17"/>
      <c r="AO34" s="17"/>
      <c r="AP34" s="18"/>
      <c r="AQ34" s="17"/>
      <c r="AR34" s="17"/>
      <c r="AS34" s="17"/>
      <c r="AT34" s="17"/>
      <c r="AU34" s="17"/>
      <c r="AV34" s="17"/>
      <c r="AW34" s="18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1:81" ht="21.75" customHeight="1" thickTop="1">
      <c r="A35" s="7" t="s">
        <v>2</v>
      </c>
      <c r="B35" s="3"/>
      <c r="C35" s="3"/>
      <c r="D35" s="3"/>
      <c r="E35" s="3"/>
      <c r="F35" s="3"/>
      <c r="G35" s="8" t="s">
        <v>12</v>
      </c>
      <c r="H35" s="90">
        <v>23.49</v>
      </c>
      <c r="I35" s="90"/>
      <c r="J35" s="90"/>
      <c r="K35" s="2" t="s">
        <v>11</v>
      </c>
      <c r="L35" s="2"/>
      <c r="M35" s="2"/>
      <c r="N35" s="2"/>
      <c r="O35" s="2"/>
      <c r="P35" s="2"/>
      <c r="Q35" s="2"/>
      <c r="R35" s="13" t="s">
        <v>33</v>
      </c>
      <c r="S35" s="3"/>
      <c r="T35" s="3"/>
      <c r="U35" s="3"/>
      <c r="V35" s="141" t="s">
        <v>48</v>
      </c>
      <c r="W35" s="142"/>
      <c r="X35" s="142"/>
      <c r="Y35" s="1"/>
      <c r="Z35" s="2" t="s">
        <v>25</v>
      </c>
      <c r="AA35" s="2"/>
      <c r="AB35" s="2"/>
      <c r="AC35" s="136">
        <v>32.1</v>
      </c>
      <c r="AD35" s="137"/>
      <c r="AE35" s="137"/>
      <c r="AF35" s="3" t="s">
        <v>27</v>
      </c>
      <c r="AG35" s="2"/>
      <c r="AH35" s="141">
        <v>33.54</v>
      </c>
      <c r="AI35" s="142"/>
      <c r="AJ35" s="143"/>
      <c r="AK35" s="16"/>
      <c r="AL35" s="16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1:81" ht="21.75" customHeight="1">
      <c r="A36" s="7" t="s">
        <v>22</v>
      </c>
      <c r="B36" s="3"/>
      <c r="C36" s="3"/>
      <c r="D36" s="3"/>
      <c r="E36" s="3"/>
      <c r="F36" s="3"/>
      <c r="G36" s="8" t="s">
        <v>12</v>
      </c>
      <c r="H36" s="90">
        <v>0.4</v>
      </c>
      <c r="I36" s="90"/>
      <c r="J36" s="90"/>
      <c r="K36" s="2" t="s">
        <v>11</v>
      </c>
      <c r="L36" s="2"/>
      <c r="M36" s="2"/>
      <c r="N36" s="2"/>
      <c r="O36" s="2"/>
      <c r="P36" s="2"/>
      <c r="Q36" s="2"/>
      <c r="R36" s="13" t="s">
        <v>33</v>
      </c>
      <c r="S36" s="3"/>
      <c r="T36" s="3"/>
      <c r="U36" s="3"/>
      <c r="V36" s="144" t="s">
        <v>49</v>
      </c>
      <c r="W36" s="135"/>
      <c r="X36" s="135"/>
      <c r="Y36" s="1"/>
      <c r="Z36" s="2" t="s">
        <v>26</v>
      </c>
      <c r="AA36" s="2"/>
      <c r="AB36" s="2"/>
      <c r="AC36" s="144">
        <v>32.840000000000003</v>
      </c>
      <c r="AD36" s="135"/>
      <c r="AE36" s="135"/>
      <c r="AF36" s="3" t="s">
        <v>27</v>
      </c>
      <c r="AG36" s="2"/>
      <c r="AH36" s="144">
        <v>34.19</v>
      </c>
      <c r="AI36" s="145"/>
      <c r="AJ36" s="146"/>
      <c r="AK36" s="16"/>
      <c r="AL36" s="16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1:81" ht="21.75" customHeight="1">
      <c r="A37" s="7" t="s">
        <v>23</v>
      </c>
      <c r="B37" s="3"/>
      <c r="C37" s="3"/>
      <c r="D37" s="3"/>
      <c r="E37" s="3"/>
      <c r="F37" s="3"/>
      <c r="G37" s="8" t="s">
        <v>12</v>
      </c>
      <c r="H37" s="138">
        <v>0.125</v>
      </c>
      <c r="I37" s="138"/>
      <c r="J37" s="138"/>
      <c r="K37" s="2" t="s">
        <v>11</v>
      </c>
      <c r="L37" s="2"/>
      <c r="M37" s="2"/>
      <c r="N37" s="2"/>
      <c r="O37" s="2"/>
      <c r="P37" s="2"/>
      <c r="Q37" s="2"/>
      <c r="R37" s="13" t="s">
        <v>29</v>
      </c>
      <c r="S37" s="3"/>
      <c r="T37" s="3"/>
      <c r="U37" s="3"/>
      <c r="V37" s="3"/>
      <c r="W37" s="3"/>
      <c r="X37" s="3"/>
      <c r="Y37" s="3"/>
      <c r="Z37" s="2" t="s">
        <v>12</v>
      </c>
      <c r="AA37" s="138">
        <v>0</v>
      </c>
      <c r="AB37" s="138"/>
      <c r="AC37" s="138"/>
      <c r="AD37" s="138"/>
      <c r="AE37" s="2" t="s">
        <v>11</v>
      </c>
      <c r="AF37" s="2"/>
      <c r="AG37" s="2"/>
      <c r="AH37" s="2"/>
      <c r="AI37" s="2"/>
      <c r="AJ37" s="5"/>
      <c r="AK37" s="16"/>
      <c r="AL37" s="16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1:81" ht="21.75" customHeight="1">
      <c r="A38" s="84" t="s">
        <v>21</v>
      </c>
      <c r="B38" s="85"/>
      <c r="C38" s="85"/>
      <c r="D38" s="85"/>
      <c r="E38" s="85"/>
      <c r="F38" s="85"/>
      <c r="G38" s="9" t="s">
        <v>12</v>
      </c>
      <c r="H38" s="91">
        <f>(AA38-((AVERAGE(AC36,AC35))+H36))*H42</f>
        <v>1.7800000000000011</v>
      </c>
      <c r="I38" s="91"/>
      <c r="J38" s="91"/>
      <c r="K38" s="6" t="s">
        <v>11</v>
      </c>
      <c r="L38" s="2"/>
      <c r="M38" s="2"/>
      <c r="N38" s="2"/>
      <c r="O38" s="2"/>
      <c r="P38" s="2"/>
      <c r="Q38" s="2"/>
      <c r="R38" s="13" t="s">
        <v>30</v>
      </c>
      <c r="S38" s="3"/>
      <c r="T38" s="3"/>
      <c r="U38" s="3"/>
      <c r="V38" s="3"/>
      <c r="W38" s="3"/>
      <c r="X38" s="3"/>
      <c r="Y38" s="3"/>
      <c r="Z38" s="6" t="s">
        <v>12</v>
      </c>
      <c r="AA38" s="138">
        <v>33.76</v>
      </c>
      <c r="AB38" s="138"/>
      <c r="AC38" s="138"/>
      <c r="AD38" s="138"/>
      <c r="AE38" s="2" t="s">
        <v>11</v>
      </c>
      <c r="AF38" s="2"/>
      <c r="AG38" s="2"/>
      <c r="AH38" s="2"/>
      <c r="AI38" s="2"/>
      <c r="AJ38" s="5"/>
      <c r="AK38" s="16"/>
      <c r="AL38" s="16"/>
      <c r="AM38" s="17"/>
      <c r="AN38" s="17"/>
      <c r="AO38" s="17"/>
      <c r="AP38" s="17"/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1:81" ht="21.75" customHeight="1">
      <c r="A39" s="7" t="s">
        <v>24</v>
      </c>
      <c r="B39" s="3"/>
      <c r="C39" s="3"/>
      <c r="D39" s="3"/>
      <c r="E39" s="3"/>
      <c r="F39" s="3"/>
      <c r="G39" s="8" t="s">
        <v>12</v>
      </c>
      <c r="H39" s="90">
        <v>1</v>
      </c>
      <c r="I39" s="90"/>
      <c r="J39" s="90"/>
      <c r="K39" s="2" t="s">
        <v>11</v>
      </c>
      <c r="L39" s="2"/>
      <c r="M39" s="2"/>
      <c r="N39" s="2"/>
      <c r="O39" s="2"/>
      <c r="P39" s="2"/>
      <c r="Q39" s="2"/>
      <c r="R39" s="13" t="s">
        <v>31</v>
      </c>
      <c r="S39" s="3"/>
      <c r="T39" s="3"/>
      <c r="U39" s="3"/>
      <c r="V39" s="3"/>
      <c r="W39" s="3"/>
      <c r="X39" s="3"/>
      <c r="Y39" s="3"/>
      <c r="Z39" s="6" t="s">
        <v>12</v>
      </c>
      <c r="AA39" s="138">
        <v>33.753999999999998</v>
      </c>
      <c r="AB39" s="138"/>
      <c r="AC39" s="138"/>
      <c r="AD39" s="138"/>
      <c r="AE39" s="2" t="s">
        <v>11</v>
      </c>
      <c r="AF39" s="2"/>
      <c r="AG39" s="2"/>
      <c r="AH39" s="2"/>
      <c r="AI39" s="2"/>
      <c r="AJ39" s="5"/>
      <c r="AK39" s="16"/>
      <c r="AL39" s="16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1:81" ht="21.75" customHeight="1">
      <c r="A40" s="7" t="s">
        <v>3</v>
      </c>
      <c r="B40" s="3"/>
      <c r="C40" s="3"/>
      <c r="D40" s="3"/>
      <c r="E40" s="3"/>
      <c r="F40" s="3"/>
      <c r="G40" s="9" t="s">
        <v>12</v>
      </c>
      <c r="J40" s="27">
        <f>(3.14*((X26/2)^2))+((3.14*((H37/2)^2))*H42)</f>
        <v>0.40918125</v>
      </c>
      <c r="K40" s="6" t="s">
        <v>13</v>
      </c>
      <c r="L40" s="2"/>
      <c r="M40" s="2"/>
      <c r="N40" s="2"/>
      <c r="O40" s="2"/>
      <c r="P40" s="2"/>
      <c r="Q40" s="2"/>
      <c r="R40" s="13" t="s">
        <v>5</v>
      </c>
      <c r="S40" s="3"/>
      <c r="T40" s="3"/>
      <c r="U40" s="3"/>
      <c r="V40" s="3"/>
      <c r="W40" s="3"/>
      <c r="X40" s="3"/>
      <c r="Y40" s="3"/>
      <c r="Z40" s="6" t="s">
        <v>12</v>
      </c>
      <c r="AA40" s="149">
        <f>AA38-AA39</f>
        <v>6.0000000000002274E-3</v>
      </c>
      <c r="AB40" s="89"/>
      <c r="AC40" s="89"/>
      <c r="AD40" s="89"/>
      <c r="AE40" s="6" t="s">
        <v>11</v>
      </c>
      <c r="AF40" s="2"/>
      <c r="AG40" s="2"/>
      <c r="AH40" s="2"/>
      <c r="AI40" s="2"/>
      <c r="AJ40" s="5"/>
      <c r="AK40" s="16"/>
      <c r="AL40" s="16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1:81" ht="21.75" customHeight="1">
      <c r="A41" s="7" t="s">
        <v>4</v>
      </c>
      <c r="B41" s="3"/>
      <c r="C41" s="3"/>
      <c r="D41" s="3"/>
      <c r="E41" s="3"/>
      <c r="F41" s="3"/>
      <c r="G41" s="9" t="s">
        <v>12</v>
      </c>
      <c r="H41" s="140">
        <v>1</v>
      </c>
      <c r="I41" s="140"/>
      <c r="J41" s="140"/>
      <c r="K41" s="6" t="s">
        <v>14</v>
      </c>
      <c r="L41" s="2"/>
      <c r="M41" s="2"/>
      <c r="N41" s="2"/>
      <c r="O41" s="2"/>
      <c r="P41" s="2"/>
      <c r="Q41" s="2"/>
      <c r="R41" s="148" t="s">
        <v>18</v>
      </c>
      <c r="S41" s="85"/>
      <c r="T41" s="85"/>
      <c r="U41" s="85"/>
      <c r="V41" s="85"/>
      <c r="W41" s="85"/>
      <c r="X41" s="85"/>
      <c r="Y41" s="85"/>
      <c r="Z41" s="6" t="s">
        <v>12</v>
      </c>
      <c r="AA41" s="147">
        <v>0.1</v>
      </c>
      <c r="AB41" s="147"/>
      <c r="AC41" s="147"/>
      <c r="AD41" s="147"/>
      <c r="AE41" s="6" t="s">
        <v>19</v>
      </c>
      <c r="AF41" s="2"/>
      <c r="AG41" s="2"/>
      <c r="AH41" s="2"/>
      <c r="AI41" s="2"/>
      <c r="AJ41" s="5"/>
      <c r="AK41" s="16"/>
      <c r="AL41" s="16"/>
      <c r="AM41" s="17"/>
      <c r="AN41" s="17"/>
      <c r="AO41" s="19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1:81" ht="21.75" customHeight="1" thickBot="1">
      <c r="A42" s="10" t="s">
        <v>17</v>
      </c>
      <c r="B42" s="11"/>
      <c r="C42" s="11"/>
      <c r="D42" s="11"/>
      <c r="E42" s="11"/>
      <c r="F42" s="11"/>
      <c r="G42" s="12" t="s">
        <v>12</v>
      </c>
      <c r="H42" s="139">
        <v>2</v>
      </c>
      <c r="I42" s="139"/>
      <c r="J42" s="139"/>
      <c r="K42" s="4"/>
      <c r="L42" s="4"/>
      <c r="M42" s="4"/>
      <c r="N42" s="4"/>
      <c r="O42" s="4"/>
      <c r="P42" s="4"/>
      <c r="Q42" s="4"/>
      <c r="R42" s="1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15"/>
      <c r="AK42" s="16"/>
      <c r="AL42" s="16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1:81" ht="21.75" customHeight="1" thickTop="1">
      <c r="A43" s="133" t="s">
        <v>6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6"/>
      <c r="AL43" s="1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1:81" ht="15" customHeight="1">
      <c r="A44" s="134" t="s">
        <v>40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6"/>
      <c r="AL44" s="1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1:81" ht="6" customHeight="1">
      <c r="AK45" s="16"/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1:81" ht="21.75" customHeight="1">
      <c r="A46" s="126" t="s">
        <v>32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1:81" ht="15" customHeight="1"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1:81" ht="15" customHeight="1"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37:81" ht="15" customHeight="1"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37:81" ht="15" customHeight="1"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37:81" ht="15" customHeight="1"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37:81" ht="15" customHeight="1"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37:81" ht="15" customHeight="1"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37:81" ht="15" customHeight="1"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37:81" ht="15" customHeight="1"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37:81" ht="15" customHeight="1"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37:81" ht="15" customHeight="1"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37:81" ht="15" customHeight="1"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37:81" ht="15" customHeight="1"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37:81" ht="15" customHeight="1"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37:81" ht="15" customHeight="1"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37:81" ht="15" customHeight="1"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37:81" ht="15" customHeight="1"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37:81" ht="15" customHeight="1"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37:81" ht="15" customHeight="1"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37:81" ht="15" customHeight="1"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37:81" ht="15" customHeight="1"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37:81" ht="15" customHeight="1"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37:81" ht="15" customHeight="1"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37:81" ht="15" customHeight="1"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37:81" ht="15" customHeight="1"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37:81" ht="15" customHeight="1"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37:81" ht="15" customHeight="1"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37:81" ht="15" customHeight="1"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37:81" ht="15" customHeight="1"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37:81" ht="15" customHeight="1"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pans="37:81" ht="15" customHeight="1"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</row>
    <row r="78" spans="37:81" ht="15" customHeight="1"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</row>
    <row r="79" spans="37:81" ht="15" customHeight="1"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</row>
    <row r="80" spans="37:81" ht="15" customHeight="1"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</row>
    <row r="81" spans="37:81" ht="15" customHeight="1"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</row>
    <row r="82" spans="37:81" ht="15" customHeight="1"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</row>
    <row r="83" spans="37:81" ht="15" customHeight="1"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</row>
    <row r="84" spans="37:81" ht="15" customHeight="1"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</row>
    <row r="85" spans="37:81" ht="15" customHeight="1"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</row>
    <row r="86" spans="37:81" ht="15" customHeight="1"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</row>
    <row r="87" spans="37:81" ht="15" customHeight="1"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</row>
    <row r="88" spans="37:81" ht="15" customHeight="1"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</row>
    <row r="89" spans="37:81" ht="15" customHeight="1"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</row>
    <row r="90" spans="37:81" ht="15" customHeight="1"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</row>
    <row r="91" spans="37:81" ht="15" customHeight="1"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</row>
    <row r="92" spans="37:81" ht="15" customHeight="1"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</row>
    <row r="93" spans="37:81" ht="15" customHeight="1"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</row>
    <row r="94" spans="37:81" ht="15" customHeight="1"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</row>
    <row r="95" spans="37:81" ht="15" customHeight="1"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</row>
    <row r="96" spans="37:81" ht="15" customHeight="1"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</row>
    <row r="97" spans="37:81" ht="15" customHeight="1"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</row>
    <row r="98" spans="37:81" ht="15" customHeight="1"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</row>
    <row r="99" spans="37:81" ht="15" customHeight="1"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</row>
    <row r="100" spans="37:81" ht="15" customHeight="1"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</row>
    <row r="101" spans="37:81" ht="15" customHeight="1"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</row>
    <row r="102" spans="37:81" ht="15" customHeight="1"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</row>
    <row r="103" spans="37:81" ht="15" customHeight="1"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</row>
    <row r="104" spans="37:81" ht="15" customHeight="1"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</row>
    <row r="105" spans="37:81" ht="15" customHeight="1"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</row>
    <row r="106" spans="37:81" ht="15" customHeight="1"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</row>
    <row r="107" spans="37:81" ht="15" customHeight="1"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</row>
    <row r="108" spans="37:81" ht="15" customHeight="1"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</row>
    <row r="109" spans="37:81" ht="15" customHeight="1"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</row>
    <row r="110" spans="37:81" ht="15" customHeight="1"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</row>
    <row r="111" spans="37:81" ht="15" customHeight="1"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</row>
    <row r="112" spans="37:81" ht="15" customHeight="1"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</row>
    <row r="113" spans="37:81" ht="15" customHeight="1"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</row>
    <row r="114" spans="37:81" ht="15" customHeight="1"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</row>
    <row r="115" spans="37:81" ht="15" customHeight="1"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</row>
    <row r="116" spans="37:81" ht="15" customHeight="1"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</row>
    <row r="117" spans="37:81" ht="15" customHeight="1"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</row>
    <row r="118" spans="37:81" ht="15" customHeight="1"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</row>
    <row r="119" spans="37:81" ht="15" customHeight="1"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</row>
    <row r="120" spans="37:81" ht="15" customHeight="1"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</row>
    <row r="121" spans="37:81" ht="15" customHeight="1"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</row>
    <row r="122" spans="37:81" ht="15" customHeight="1"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</row>
    <row r="123" spans="37:81" ht="15" customHeight="1"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</row>
    <row r="124" spans="37:81" ht="15" customHeight="1"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</row>
    <row r="125" spans="37:81" ht="15" customHeight="1"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</row>
    <row r="126" spans="37:81" ht="15" customHeight="1"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</row>
    <row r="127" spans="37:81" ht="15" customHeight="1"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</row>
    <row r="128" spans="37:81" ht="15" customHeight="1"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</row>
    <row r="129" spans="37:81" ht="15" customHeight="1"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</row>
    <row r="130" spans="37:81" ht="15" customHeight="1"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</row>
    <row r="131" spans="37:81" ht="15" customHeight="1"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</row>
    <row r="132" spans="37:81" ht="15" customHeight="1"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</row>
    <row r="133" spans="37:81" ht="15" customHeight="1"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</row>
    <row r="134" spans="37:81" ht="15" customHeight="1"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</row>
    <row r="135" spans="37:81" ht="15" customHeight="1"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</row>
    <row r="136" spans="37:81" ht="15" customHeight="1"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</row>
    <row r="137" spans="37:81" ht="15" customHeight="1"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</row>
    <row r="138" spans="37:81" ht="15" customHeight="1"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</row>
    <row r="139" spans="37:81" ht="15" customHeight="1"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</row>
    <row r="140" spans="37:81" ht="15" customHeight="1"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</row>
    <row r="141" spans="37:81" ht="15" customHeight="1"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</row>
    <row r="142" spans="37:81" ht="15" customHeight="1"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</row>
    <row r="143" spans="37:81" ht="15" customHeight="1"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</row>
    <row r="144" spans="37:81" ht="15" customHeight="1"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</row>
    <row r="145" spans="37:81" ht="15" customHeight="1"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</row>
    <row r="146" spans="37:81" ht="15" customHeight="1"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</row>
    <row r="147" spans="37:81" ht="15" customHeight="1"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</row>
    <row r="148" spans="37:81" ht="15" customHeight="1"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</row>
    <row r="149" spans="37:81" ht="15" customHeight="1"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</row>
    <row r="150" spans="37:81" ht="15" customHeight="1"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</row>
    <row r="151" spans="37:81" ht="15" customHeight="1"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</row>
    <row r="152" spans="37:81" ht="15" customHeight="1"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</row>
    <row r="153" spans="37:81" ht="15" customHeight="1"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</row>
    <row r="154" spans="37:81" ht="15" customHeight="1"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</row>
    <row r="155" spans="37:81" ht="15" customHeight="1"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</row>
    <row r="156" spans="37:81" ht="15" customHeight="1"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</row>
    <row r="157" spans="37:81" ht="15" customHeight="1"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</row>
    <row r="158" spans="37:81"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</row>
    <row r="159" spans="37:81"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</row>
    <row r="160" spans="37:81"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</row>
    <row r="161" spans="37:81"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</row>
    <row r="162" spans="37:81"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</row>
    <row r="163" spans="37:81"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</row>
    <row r="164" spans="37:81"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</row>
    <row r="165" spans="37:81"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</row>
    <row r="166" spans="37:81"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</row>
    <row r="167" spans="37:81"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</row>
    <row r="168" spans="37:81"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</row>
    <row r="169" spans="37:81"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</row>
    <row r="170" spans="37:81"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</row>
    <row r="171" spans="37:81"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</row>
    <row r="172" spans="37:81"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</row>
    <row r="173" spans="37:81"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</row>
    <row r="174" spans="37:81"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</row>
    <row r="175" spans="37:81"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</row>
    <row r="176" spans="37:81"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</row>
    <row r="177" spans="37:81"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</row>
    <row r="178" spans="37:81"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</row>
    <row r="179" spans="37:81"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</row>
    <row r="180" spans="37:81"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</row>
    <row r="181" spans="37:81"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</row>
    <row r="182" spans="37:81"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</row>
    <row r="183" spans="37:81"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</row>
    <row r="184" spans="37:81"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</row>
    <row r="185" spans="37:81"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</row>
    <row r="186" spans="37:81"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</row>
    <row r="187" spans="37:81"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</row>
    <row r="188" spans="37:81"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</row>
    <row r="189" spans="37:81"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</row>
    <row r="190" spans="37:81"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</row>
    <row r="191" spans="37:81"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</row>
    <row r="192" spans="37:81"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</row>
    <row r="193" spans="37:81"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</row>
    <row r="194" spans="37:81"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</row>
    <row r="195" spans="37:81"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</row>
    <row r="196" spans="37:81"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</row>
    <row r="197" spans="37:81"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</row>
    <row r="198" spans="37:81"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</row>
    <row r="199" spans="37:81"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</row>
    <row r="200" spans="37:81"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</row>
    <row r="201" spans="37:81"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</row>
    <row r="202" spans="37:81"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</row>
    <row r="203" spans="37:81"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</row>
    <row r="204" spans="37:81"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</row>
    <row r="205" spans="37:81"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</row>
    <row r="206" spans="37:81"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</row>
    <row r="207" spans="37:81"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</row>
    <row r="208" spans="37:81"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</row>
    <row r="209" spans="37:81"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</row>
    <row r="210" spans="37:81"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</row>
    <row r="211" spans="37:81"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</row>
    <row r="212" spans="37:81"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</row>
    <row r="213" spans="37:81"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</row>
    <row r="214" spans="37:81"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</row>
    <row r="215" spans="37:81"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</row>
    <row r="216" spans="37:81"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</row>
    <row r="217" spans="37:81"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</row>
    <row r="218" spans="37:81"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</row>
    <row r="219" spans="37:81"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</row>
    <row r="220" spans="37:81"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</row>
    <row r="221" spans="37:81"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</row>
    <row r="222" spans="37:81"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</row>
    <row r="223" spans="37:81"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</row>
    <row r="224" spans="37:81"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</row>
    <row r="225" spans="37:81"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</row>
    <row r="226" spans="37:81"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</row>
    <row r="227" spans="37:81"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</row>
    <row r="228" spans="37:81"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</row>
    <row r="229" spans="37:81"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</row>
    <row r="230" spans="37:81"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</row>
    <row r="231" spans="37:81"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</row>
    <row r="232" spans="37:81"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</row>
    <row r="233" spans="37:81"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</row>
    <row r="234" spans="37:81"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</row>
    <row r="235" spans="37:81"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</row>
    <row r="236" spans="37:81"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</row>
    <row r="237" spans="37:81"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</row>
    <row r="238" spans="37:81"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</row>
    <row r="239" spans="37:81"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</row>
    <row r="240" spans="37:81"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</row>
    <row r="241" spans="37:81"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</row>
    <row r="242" spans="37:81"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</row>
    <row r="243" spans="37:81"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</row>
    <row r="244" spans="37:81"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</row>
    <row r="245" spans="37:81"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</row>
    <row r="246" spans="37:81"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</row>
    <row r="247" spans="37:81"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</row>
    <row r="248" spans="37:81"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</row>
    <row r="249" spans="37:81"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</row>
    <row r="250" spans="37:81"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</row>
    <row r="251" spans="37:81"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</row>
    <row r="252" spans="37:81"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</row>
    <row r="253" spans="37:81"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</row>
    <row r="254" spans="37:81"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</row>
    <row r="255" spans="37:81"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</row>
    <row r="256" spans="37:81"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</row>
    <row r="257" spans="37:81"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</row>
    <row r="258" spans="37:81"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</row>
    <row r="259" spans="37:81"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</row>
    <row r="260" spans="37:81"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</row>
    <row r="261" spans="37:81"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</row>
    <row r="262" spans="37:81"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</row>
    <row r="263" spans="37:81"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</row>
    <row r="264" spans="37:81"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</row>
    <row r="265" spans="37:81"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</row>
    <row r="266" spans="37:81"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</row>
    <row r="267" spans="37:81"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</row>
    <row r="268" spans="37:81"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</row>
    <row r="269" spans="37:81"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</row>
    <row r="270" spans="37:81"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</row>
    <row r="271" spans="37:81"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</row>
    <row r="272" spans="37:81"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</row>
    <row r="273" spans="37:81"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</row>
    <row r="274" spans="37:81"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</row>
    <row r="275" spans="37:81"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</row>
    <row r="276" spans="37:81"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</row>
    <row r="277" spans="37:81"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</row>
    <row r="278" spans="37:81"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</row>
    <row r="279" spans="37:81"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</row>
    <row r="280" spans="37:81"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</row>
    <row r="281" spans="37:81"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</row>
    <row r="282" spans="37:81"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</row>
    <row r="283" spans="37:81"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</row>
    <row r="284" spans="37:81"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</row>
    <row r="285" spans="37:81"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</row>
    <row r="286" spans="37:81"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</row>
    <row r="287" spans="37:81"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</row>
    <row r="288" spans="37:81"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</row>
    <row r="289" spans="37:81"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</row>
    <row r="290" spans="37:81"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</row>
    <row r="291" spans="37:81"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</row>
    <row r="292" spans="37:81"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</row>
    <row r="293" spans="37:81"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</row>
    <row r="294" spans="37:81"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</row>
    <row r="295" spans="37:81"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</row>
    <row r="296" spans="37:81"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</row>
    <row r="297" spans="37:81"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</row>
    <row r="298" spans="37:81"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</row>
    <row r="299" spans="37:81"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</row>
    <row r="300" spans="37:81"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</row>
    <row r="301" spans="37:81"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</row>
    <row r="302" spans="37:81"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</row>
    <row r="303" spans="37:81"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</row>
    <row r="304" spans="37:81"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</row>
    <row r="305" spans="37:81"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</row>
    <row r="306" spans="37:81"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</row>
    <row r="307" spans="37:81"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</row>
    <row r="308" spans="37:81"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</row>
    <row r="309" spans="37:81"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</row>
    <row r="310" spans="37:81"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</row>
    <row r="311" spans="37:81"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</row>
    <row r="312" spans="37:81"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</row>
    <row r="313" spans="37:81"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</row>
    <row r="314" spans="37:81"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</row>
    <row r="315" spans="37:81"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</row>
    <row r="316" spans="37:81"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</row>
    <row r="317" spans="37:81"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</row>
    <row r="318" spans="37:81"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</row>
    <row r="319" spans="37:81"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</row>
    <row r="320" spans="37:81"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</row>
    <row r="321" spans="37:81"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</row>
    <row r="322" spans="37:81"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</row>
    <row r="323" spans="37:81"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</row>
    <row r="324" spans="37:81"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</row>
    <row r="325" spans="37:81"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</row>
    <row r="326" spans="37:81"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</row>
    <row r="327" spans="37:81"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</row>
    <row r="328" spans="37:81"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</row>
    <row r="329" spans="37:81"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</row>
    <row r="330" spans="37:81"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</row>
    <row r="331" spans="37:81"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</row>
    <row r="332" spans="37:81"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</row>
    <row r="333" spans="37:81"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</row>
    <row r="334" spans="37:81"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</row>
    <row r="335" spans="37:81"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</row>
    <row r="336" spans="37:81"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</row>
    <row r="337" spans="37:81"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</row>
    <row r="338" spans="37:81"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</row>
    <row r="339" spans="37:81"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</row>
    <row r="340" spans="37:81"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</row>
    <row r="341" spans="37:81"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</row>
    <row r="342" spans="37:81"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</row>
    <row r="343" spans="37:81"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</row>
    <row r="344" spans="37:81"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</row>
    <row r="345" spans="37:81"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</row>
    <row r="346" spans="37:81"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</row>
    <row r="347" spans="37:81"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</row>
  </sheetData>
  <sheetProtection password="CC2D" sheet="1" objects="1" scenarios="1"/>
  <mergeCells count="62">
    <mergeCell ref="AA40:AD40"/>
    <mergeCell ref="AA37:AD37"/>
    <mergeCell ref="AA38:AD38"/>
    <mergeCell ref="V35:X35"/>
    <mergeCell ref="V36:X36"/>
    <mergeCell ref="A46:AJ46"/>
    <mergeCell ref="A25:AJ25"/>
    <mergeCell ref="A34:AJ34"/>
    <mergeCell ref="A43:AJ43"/>
    <mergeCell ref="A44:AJ44"/>
    <mergeCell ref="AC35:AE35"/>
    <mergeCell ref="H37:J37"/>
    <mergeCell ref="H39:J39"/>
    <mergeCell ref="H42:J42"/>
    <mergeCell ref="H41:J41"/>
    <mergeCell ref="AH35:AJ35"/>
    <mergeCell ref="AH36:AJ36"/>
    <mergeCell ref="AC36:AE36"/>
    <mergeCell ref="AA41:AD41"/>
    <mergeCell ref="R41:Y41"/>
    <mergeCell ref="AA39:AD39"/>
    <mergeCell ref="A6:AJ7"/>
    <mergeCell ref="A8:AJ8"/>
    <mergeCell ref="A10:AJ10"/>
    <mergeCell ref="A9:B9"/>
    <mergeCell ref="C9:D9"/>
    <mergeCell ref="P9:R9"/>
    <mergeCell ref="AA9:AC9"/>
    <mergeCell ref="Z30:Z31"/>
    <mergeCell ref="U27:V27"/>
    <mergeCell ref="R18:T18"/>
    <mergeCell ref="W17:X17"/>
    <mergeCell ref="M28:N28"/>
    <mergeCell ref="M29:N29"/>
    <mergeCell ref="M30:N30"/>
    <mergeCell ref="M31:N31"/>
    <mergeCell ref="Z28:Z29"/>
    <mergeCell ref="T29:U29"/>
    <mergeCell ref="U31:V31"/>
    <mergeCell ref="U30:V30"/>
    <mergeCell ref="AC12:AE12"/>
    <mergeCell ref="X26:Y26"/>
    <mergeCell ref="K12:L12"/>
    <mergeCell ref="AG17:AI17"/>
    <mergeCell ref="K21:O21"/>
    <mergeCell ref="AC21:AG21"/>
    <mergeCell ref="R21:AB21"/>
    <mergeCell ref="AG13:AI13"/>
    <mergeCell ref="A38:F38"/>
    <mergeCell ref="A23:D23"/>
    <mergeCell ref="F23:H23"/>
    <mergeCell ref="A21:J21"/>
    <mergeCell ref="H35:J35"/>
    <mergeCell ref="H36:J36"/>
    <mergeCell ref="H38:J38"/>
    <mergeCell ref="F29:G29"/>
    <mergeCell ref="T32:U32"/>
    <mergeCell ref="X32:Y32"/>
    <mergeCell ref="F17:H17"/>
    <mergeCell ref="O13:Q13"/>
    <mergeCell ref="V9:X9"/>
    <mergeCell ref="E14:F14"/>
  </mergeCells>
  <phoneticPr fontId="0" type="noConversion"/>
  <conditionalFormatting sqref="J23">
    <cfRule type="cellIs" dxfId="1" priority="1" stopIfTrue="1" operator="equal">
      <formula>$J$23</formula>
    </cfRule>
  </conditionalFormatting>
  <conditionalFormatting sqref="H14">
    <cfRule type="cellIs" dxfId="0" priority="2" stopIfTrue="1" operator="between">
      <formula>"""FOUT"""</formula>
      <formula>"""FOUT"""</formula>
    </cfRule>
  </conditionalFormatting>
  <pageMargins left="0.28999999999999998" right="0" top="0.16" bottom="0.5" header="0" footer="7.874015748031496E-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eddy</cp:lastModifiedBy>
  <cp:lastPrinted>2009-12-03T21:41:03Z</cp:lastPrinted>
  <dcterms:created xsi:type="dcterms:W3CDTF">2004-10-12T08:08:36Z</dcterms:created>
  <dcterms:modified xsi:type="dcterms:W3CDTF">2012-04-03T22:25:06Z</dcterms:modified>
</cp:coreProperties>
</file>