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5480" windowHeight="11640"/>
  </bookViews>
  <sheets>
    <sheet name="Blad1" sheetId="1" r:id="rId1"/>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Z29" i="1"/>
  <c r="Z28"/>
  <c r="K31"/>
  <c r="U33"/>
  <c r="U29"/>
  <c r="AB33"/>
  <c r="AD31"/>
  <c r="AD30"/>
  <c r="AC25"/>
  <c r="AA40"/>
  <c r="K27"/>
  <c r="K29"/>
  <c r="H39"/>
  <c r="H40"/>
  <c r="AA41"/>
  <c r="K21"/>
  <c r="A23"/>
  <c r="H38"/>
  <c r="AC21"/>
  <c r="F23"/>
  <c r="J23"/>
  <c r="E23"/>
  <c r="V34"/>
  <c r="AA9"/>
  <c r="V9"/>
  <c r="P9"/>
  <c r="E13"/>
  <c r="Q13"/>
  <c r="K12"/>
  <c r="F17"/>
  <c r="O12"/>
  <c r="AC12"/>
  <c r="W17"/>
  <c r="R18"/>
  <c r="AG13"/>
  <c r="AG17"/>
  <c r="Y34"/>
  <c r="AB34"/>
  <c r="X34"/>
</calcChain>
</file>

<file path=xl/comments1.xml><?xml version="1.0" encoding="utf-8"?>
<comments xmlns="http://schemas.openxmlformats.org/spreadsheetml/2006/main">
  <authors>
    <author>EDDY VELTJEN</author>
  </authors>
  <commentList>
    <comment ref="C9" authorId="0">
      <text>
        <r>
          <rPr>
            <sz val="9"/>
            <color indexed="81"/>
            <rFont val="Arial"/>
          </rPr>
          <t xml:space="preserve">volgnummer van de proef
</t>
        </r>
      </text>
    </comment>
    <comment ref="E13" authorId="0">
      <text>
        <r>
          <rPr>
            <b/>
            <sz val="9"/>
            <color indexed="81"/>
            <rFont val="Arial"/>
          </rPr>
          <t>wanneer vermelding "fout" waterpeil in stijgbuis verhogen</t>
        </r>
        <r>
          <rPr>
            <sz val="9"/>
            <color indexed="81"/>
            <rFont val="Arial"/>
          </rPr>
          <t xml:space="preserve">
</t>
        </r>
      </text>
    </comment>
    <comment ref="Q25" authorId="0">
      <text>
        <r>
          <rPr>
            <b/>
            <sz val="9"/>
            <color indexed="81"/>
            <rFont val="Arial"/>
          </rPr>
          <t xml:space="preserve">hieronder  schets invullen </t>
        </r>
        <r>
          <rPr>
            <sz val="9"/>
            <color indexed="81"/>
            <rFont val="Arial"/>
          </rPr>
          <t xml:space="preserve">
</t>
        </r>
      </text>
    </comment>
    <comment ref="AG26" authorId="0">
      <text>
        <r>
          <rPr>
            <b/>
            <sz val="9"/>
            <color indexed="81"/>
            <rFont val="Arial"/>
          </rPr>
          <t>diameter mangat invullen</t>
        </r>
        <r>
          <rPr>
            <sz val="9"/>
            <color indexed="81"/>
            <rFont val="Arial"/>
          </rPr>
          <t xml:space="preserve">
</t>
        </r>
      </text>
    </comment>
    <comment ref="D27" authorId="0">
      <text>
        <r>
          <rPr>
            <sz val="9"/>
            <color indexed="81"/>
            <rFont val="Arial"/>
          </rPr>
          <t xml:space="preserve">indien stijgbuis vierkant hier zijde invullen in m
</t>
        </r>
      </text>
    </comment>
    <comment ref="AD27" authorId="0">
      <text>
        <r>
          <rPr>
            <b/>
            <sz val="9"/>
            <color indexed="81"/>
            <rFont val="Arial"/>
          </rPr>
          <t>hoogte water in afdekplaat invullen</t>
        </r>
        <r>
          <rPr>
            <sz val="9"/>
            <color indexed="81"/>
            <rFont val="Arial"/>
          </rPr>
          <t xml:space="preserve">
</t>
        </r>
      </text>
    </comment>
    <comment ref="AJ28" authorId="0">
      <text>
        <r>
          <rPr>
            <b/>
            <sz val="9"/>
            <color indexed="81"/>
            <rFont val="Arial"/>
          </rPr>
          <t>hoogte ronde 
schacht met kleinere diameter dan basiselement invullen indien van toepassing</t>
        </r>
        <r>
          <rPr>
            <sz val="9"/>
            <color indexed="81"/>
            <rFont val="Arial"/>
          </rPr>
          <t xml:space="preserve">
</t>
        </r>
      </text>
    </comment>
    <comment ref="D29" authorId="0">
      <text>
        <r>
          <rPr>
            <b/>
            <sz val="9"/>
            <color indexed="81"/>
            <rFont val="Arial"/>
          </rPr>
          <t>indien stijgbuis rechthoek hier langste zijde invullen in m</t>
        </r>
        <r>
          <rPr>
            <sz val="9"/>
            <color indexed="81"/>
            <rFont val="Arial"/>
          </rPr>
          <t xml:space="preserve">
</t>
        </r>
      </text>
    </comment>
    <comment ref="G29" authorId="0">
      <text>
        <r>
          <rPr>
            <b/>
            <sz val="9"/>
            <color indexed="81"/>
            <rFont val="Arial"/>
          </rPr>
          <t>indien stijgbuis rechthoek hier kortste zijde invullen in m</t>
        </r>
        <r>
          <rPr>
            <sz val="9"/>
            <color indexed="81"/>
            <rFont val="Arial"/>
          </rPr>
          <t xml:space="preserve">
</t>
        </r>
      </text>
    </comment>
    <comment ref="AD29" authorId="0">
      <text>
        <r>
          <rPr>
            <b/>
            <sz val="9"/>
            <color indexed="81"/>
            <rFont val="Arial"/>
          </rPr>
          <t xml:space="preserve">altijd  invullen = diameter basiselement of schachtelement
</t>
        </r>
        <r>
          <rPr>
            <sz val="9"/>
            <color indexed="81"/>
            <rFont val="Arial"/>
          </rPr>
          <t xml:space="preserve">
</t>
        </r>
      </text>
    </comment>
    <comment ref="AJ30" authorId="0">
      <text>
        <r>
          <rPr>
            <sz val="9"/>
            <color indexed="81"/>
            <rFont val="Arial"/>
          </rPr>
          <t xml:space="preserve">resterende hoogte na aftrek waterhoogte in dekplaat en schachtelement invullen
</t>
        </r>
      </text>
    </comment>
    <comment ref="G31" authorId="0">
      <text>
        <r>
          <rPr>
            <b/>
            <sz val="9"/>
            <color indexed="81"/>
            <rFont val="Arial"/>
          </rPr>
          <t>indien stijgbuis rond hier  straal invullen in m</t>
        </r>
        <r>
          <rPr>
            <sz val="9"/>
            <color indexed="81"/>
            <rFont val="Arial"/>
          </rPr>
          <t xml:space="preserve">
</t>
        </r>
      </text>
    </comment>
    <comment ref="AG32" authorId="0">
      <text>
        <r>
          <rPr>
            <b/>
            <sz val="9"/>
            <color indexed="81"/>
            <rFont val="Arial"/>
          </rPr>
          <t>inwendige diameter van basiselement</t>
        </r>
        <r>
          <rPr>
            <sz val="9"/>
            <color indexed="81"/>
            <rFont val="Arial"/>
          </rPr>
          <t xml:space="preserve">
</t>
        </r>
      </text>
    </comment>
    <comment ref="H37" authorId="0">
      <text>
        <r>
          <rPr>
            <sz val="9"/>
            <color indexed="81"/>
            <rFont val="Arial"/>
          </rPr>
          <t xml:space="preserve">eventueel aanpassen aan gebruikte diameter
</t>
        </r>
      </text>
    </comment>
    <comment ref="AA37" authorId="0">
      <text>
        <r>
          <rPr>
            <b/>
            <sz val="9"/>
            <color indexed="81"/>
            <rFont val="Arial"/>
          </rPr>
          <t>Alleen invullen als grondwater boven vloei van buis</t>
        </r>
        <r>
          <rPr>
            <sz val="9"/>
            <color indexed="81"/>
            <rFont val="Arial"/>
          </rPr>
          <t xml:space="preserve">
</t>
        </r>
      </text>
    </comment>
    <comment ref="AA38" authorId="0">
      <text>
        <r>
          <rPr>
            <b/>
            <sz val="9"/>
            <color indexed="81"/>
            <rFont val="Arial"/>
          </rPr>
          <t>is altijd hoger dan 5 m boven de bovenste binnenkant van de buis in de opwaartse inspectieput of maaiveldpeil min maximum 0,5m indien put dieper is dan deze eerstgenoemde hoogte en wordt eventueel verhoogd met de hoogte dat het grondwaterpeil hoger is dan de bodem van  de buis bij de stroomafwaartse put</t>
        </r>
        <r>
          <rPr>
            <sz val="9"/>
            <color indexed="81"/>
            <rFont val="Arial"/>
          </rPr>
          <t xml:space="preserve">
</t>
        </r>
      </text>
    </comment>
    <comment ref="AA39" authorId="0">
      <text>
        <r>
          <rPr>
            <b/>
            <sz val="9"/>
            <color indexed="81"/>
            <rFont val="Arial"/>
          </rPr>
          <t>absoluut TAW- peil van het gemeten waterverlies vermelden</t>
        </r>
        <r>
          <rPr>
            <sz val="9"/>
            <color indexed="81"/>
            <rFont val="Arial"/>
          </rPr>
          <t xml:space="preserve">
</t>
        </r>
      </text>
    </comment>
    <comment ref="AA41" authorId="0">
      <text>
        <r>
          <rPr>
            <b/>
            <sz val="9"/>
            <color indexed="81"/>
            <rFont val="Arial"/>
          </rPr>
          <t xml:space="preserve">aantal liters invullen welke bijgevuld werden indien van toepassing </t>
        </r>
        <r>
          <rPr>
            <sz val="9"/>
            <color indexed="81"/>
            <rFont val="Arial"/>
          </rPr>
          <t xml:space="preserve">
</t>
        </r>
      </text>
    </comment>
    <comment ref="H42" authorId="0">
      <text>
        <r>
          <rPr>
            <b/>
            <sz val="9"/>
            <color indexed="81"/>
            <rFont val="Arial"/>
          </rPr>
          <t xml:space="preserve">Aantal aansluitingen op deze
streng invullen </t>
        </r>
        <r>
          <rPr>
            <sz val="9"/>
            <color indexed="81"/>
            <rFont val="Arial"/>
          </rPr>
          <t xml:space="preserve">
</t>
        </r>
      </text>
    </comment>
    <comment ref="AA42" authorId="0">
      <text>
        <r>
          <rPr>
            <b/>
            <sz val="9"/>
            <color indexed="81"/>
            <rFont val="Arial"/>
          </rPr>
          <t>= 0,1 voor geval 1 en 2 ( niet in waterwingebied)
= 0,1 voor geval 3 bij riolering voor normale huishoudelijke afvalwaters in beschermingszone van het type III
= 0,01 voor geval 3 bij riolering voor normale huishoudelijke afvalwaters in beschermingszone van het type II en industrieele afvalwaters in beschermingszone van het type III.</t>
        </r>
        <r>
          <rPr>
            <sz val="9"/>
            <color indexed="81"/>
            <rFont val="Arial"/>
          </rPr>
          <t xml:space="preserve">
</t>
        </r>
      </text>
    </comment>
  </commentList>
</comments>
</file>

<file path=xl/sharedStrings.xml><?xml version="1.0" encoding="utf-8"?>
<sst xmlns="http://schemas.openxmlformats.org/spreadsheetml/2006/main" count="105" uniqueCount="62">
  <si>
    <r>
      <t>Schets waterproef</t>
    </r>
    <r>
      <rPr>
        <sz val="12"/>
        <rFont val="Arial"/>
      </rPr>
      <t xml:space="preserve"> ………………..</t>
    </r>
  </si>
  <si>
    <t>Gegevens waterproef</t>
  </si>
  <si>
    <t xml:space="preserve">  Lengte rioolvak</t>
  </si>
  <si>
    <t xml:space="preserve">  Meetvlak</t>
  </si>
  <si>
    <t xml:space="preserve">  Tijdsduur</t>
  </si>
  <si>
    <t xml:space="preserve">  Gemeten waterverlies</t>
  </si>
  <si>
    <t>Datum en handtekeningen</t>
  </si>
  <si>
    <t>b.o.k:</t>
  </si>
  <si>
    <t>m.v.:</t>
  </si>
  <si>
    <t>IP</t>
  </si>
  <si>
    <t>m</t>
  </si>
  <si>
    <t>:</t>
  </si>
  <si>
    <t>m²</t>
  </si>
  <si>
    <t>u</t>
  </si>
  <si>
    <t>Het gemeten waterverlies (W) =</t>
  </si>
  <si>
    <t>Het toegelaten waterverlies (Qt) =</t>
  </si>
  <si>
    <t xml:space="preserve">  HA:</t>
  </si>
  <si>
    <t>k</t>
  </si>
  <si>
    <t>l/m²/h</t>
  </si>
  <si>
    <t>l</t>
  </si>
  <si>
    <r>
      <t xml:space="preserve">  </t>
    </r>
    <r>
      <rPr>
        <b/>
        <sz val="12"/>
        <rFont val="Arial"/>
        <family val="2"/>
      </rPr>
      <t>ø</t>
    </r>
    <r>
      <rPr>
        <b/>
        <sz val="10"/>
        <rFont val="Arial"/>
        <family val="2"/>
      </rPr>
      <t xml:space="preserve"> rioolbuis</t>
    </r>
  </si>
  <si>
    <r>
      <t xml:space="preserve">  </t>
    </r>
    <r>
      <rPr>
        <b/>
        <sz val="12"/>
        <rFont val="Arial"/>
        <family val="2"/>
      </rPr>
      <t>ø</t>
    </r>
    <r>
      <rPr>
        <b/>
        <sz val="10"/>
        <rFont val="Arial"/>
        <family val="2"/>
      </rPr>
      <t xml:space="preserve"> huisaansluiting</t>
    </r>
  </si>
  <si>
    <r>
      <t xml:space="preserve">: </t>
    </r>
    <r>
      <rPr>
        <b/>
        <sz val="10"/>
        <rFont val="Arial"/>
        <family val="2"/>
      </rPr>
      <t>B.O.K</t>
    </r>
    <r>
      <rPr>
        <sz val="10"/>
        <rFont val="Arial"/>
      </rPr>
      <t xml:space="preserve">.: </t>
    </r>
  </si>
  <si>
    <r>
      <t xml:space="preserve">: </t>
    </r>
    <r>
      <rPr>
        <b/>
        <sz val="10"/>
        <rFont val="Arial"/>
        <family val="2"/>
      </rPr>
      <t>B.O.K</t>
    </r>
    <r>
      <rPr>
        <sz val="10"/>
        <rFont val="Arial"/>
      </rPr>
      <t>.:</t>
    </r>
  </si>
  <si>
    <r>
      <t>M.V</t>
    </r>
    <r>
      <rPr>
        <sz val="10"/>
        <rFont val="Arial"/>
      </rPr>
      <t>:</t>
    </r>
  </si>
  <si>
    <t>→</t>
  </si>
  <si>
    <t>H.stijgbuis:</t>
  </si>
  <si>
    <t xml:space="preserve">     IP</t>
  </si>
  <si>
    <t xml:space="preserve">  sectie stijgbuis</t>
  </si>
  <si>
    <t>volume bijgevuld na 1u</t>
  </si>
  <si>
    <t>Liter</t>
  </si>
  <si>
    <t>natte lengte HA</t>
  </si>
  <si>
    <t xml:space="preserve">   X</t>
  </si>
  <si>
    <t>²</t>
  </si>
  <si>
    <t>²  =</t>
  </si>
  <si>
    <t xml:space="preserve">   =</t>
  </si>
  <si>
    <t>W</t>
  </si>
  <si>
    <t>=</t>
  </si>
  <si>
    <t>WATERPROEF IP NR.</t>
  </si>
  <si>
    <t>BEREKENEN SECTIE STIJGBUIS</t>
  </si>
  <si>
    <t xml:space="preserve">  T.A.W. grondwater</t>
  </si>
  <si>
    <t xml:space="preserve">  T.A.W. H. stijgbuis</t>
  </si>
  <si>
    <t xml:space="preserve">  T.A.W. H. water na 1 u</t>
  </si>
  <si>
    <t xml:space="preserve">Projectnr.: R000     Projectnaam:                                                                                                                                                                                                                                                                                                                                          </t>
  </si>
  <si>
    <t>QT</t>
  </si>
  <si>
    <t xml:space="preserve"> peil gezakt na 1u =</t>
  </si>
  <si>
    <t>L</t>
  </si>
  <si>
    <t>Toezichter Infrax          -          Aannemer          -          Studiebureau</t>
  </si>
  <si>
    <r>
      <t xml:space="preserve">  T.A.W. IP   </t>
    </r>
    <r>
      <rPr>
        <sz val="10"/>
        <rFont val="Arial"/>
      </rPr>
      <t>:</t>
    </r>
  </si>
  <si>
    <t xml:space="preserve">Nr.:                           </t>
  </si>
  <si>
    <t xml:space="preserve">  streng diameter</t>
  </si>
  <si>
    <t>tss.</t>
  </si>
  <si>
    <t>en</t>
  </si>
  <si>
    <t>sectie stijgbuis =</t>
  </si>
  <si>
    <t>00 / 00 / 2012</t>
  </si>
  <si>
    <t>natte opp.IP=</t>
  </si>
  <si>
    <t>1)</t>
  </si>
  <si>
    <t>2)</t>
  </si>
  <si>
    <t>3)</t>
  </si>
  <si>
    <t>4)</t>
  </si>
  <si>
    <t xml:space="preserve">   aansluitopeningen</t>
  </si>
  <si>
    <r>
      <t xml:space="preserve">Waterdichtheidsproef geval 2/3 </t>
    </r>
    <r>
      <rPr>
        <sz val="10"/>
        <rFont val="Arial"/>
      </rPr>
      <t>(diepte&gt;4m of waterwingebied)</t>
    </r>
    <r>
      <rPr>
        <b/>
        <sz val="10"/>
        <rFont val="Arial"/>
        <family val="2"/>
      </rPr>
      <t xml:space="preserve"> </t>
    </r>
    <r>
      <rPr>
        <sz val="10"/>
        <rFont val="Arial"/>
      </rPr>
      <t>supervisie</t>
    </r>
    <r>
      <rPr>
        <b/>
        <sz val="14"/>
        <rFont val="Arial"/>
        <family val="2"/>
      </rPr>
      <t>DOC NR. 21(</t>
    </r>
    <r>
      <rPr>
        <sz val="10"/>
        <rFont val="Arial"/>
      </rPr>
      <t>prod. van owt)</t>
    </r>
    <r>
      <rPr>
        <b/>
        <sz val="14"/>
        <rFont val="Arial"/>
        <family val="2"/>
      </rPr>
      <t xml:space="preserve"> </t>
    </r>
  </si>
</sst>
</file>

<file path=xl/styles.xml><?xml version="1.0" encoding="utf-8"?>
<styleSheet xmlns="http://schemas.openxmlformats.org/spreadsheetml/2006/main">
  <numFmts count="1">
    <numFmt numFmtId="164" formatCode="0.000"/>
  </numFmts>
  <fonts count="14">
    <font>
      <sz val="10"/>
      <name val="Arial"/>
    </font>
    <font>
      <b/>
      <sz val="14"/>
      <name val="Arial"/>
      <family val="2"/>
    </font>
    <font>
      <sz val="12"/>
      <name val="Arial"/>
    </font>
    <font>
      <b/>
      <sz val="12"/>
      <name val="Arial"/>
      <family val="2"/>
    </font>
    <font>
      <b/>
      <sz val="10"/>
      <name val="Arial"/>
      <family val="2"/>
    </font>
    <font>
      <sz val="10"/>
      <name val="Arial"/>
    </font>
    <font>
      <u/>
      <sz val="10"/>
      <name val="Arial"/>
    </font>
    <font>
      <sz val="8"/>
      <name val="Arial"/>
    </font>
    <font>
      <sz val="14"/>
      <name val="Arial"/>
      <family val="2"/>
    </font>
    <font>
      <sz val="10"/>
      <color indexed="10"/>
      <name val="Arial"/>
    </font>
    <font>
      <sz val="9"/>
      <color indexed="81"/>
      <name val="Arial"/>
    </font>
    <font>
      <b/>
      <sz val="9"/>
      <color indexed="81"/>
      <name val="Arial"/>
    </font>
    <font>
      <u/>
      <sz val="10"/>
      <color theme="10"/>
      <name val="Arial"/>
    </font>
    <font>
      <u/>
      <sz val="10"/>
      <color theme="11"/>
      <name val="Arial"/>
    </font>
  </fonts>
  <fills count="3">
    <fill>
      <patternFill patternType="none"/>
    </fill>
    <fill>
      <patternFill patternType="gray125"/>
    </fill>
    <fill>
      <patternFill patternType="solid">
        <fgColor indexed="41"/>
        <bgColor indexed="64"/>
      </patternFill>
    </fill>
  </fills>
  <borders count="23">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style="double">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double">
        <color auto="1"/>
      </left>
      <right/>
      <top style="double">
        <color auto="1"/>
      </top>
      <bottom/>
      <diagonal/>
    </border>
    <border>
      <left/>
      <right/>
      <top style="double">
        <color auto="1"/>
      </top>
      <bottom/>
      <diagonal/>
    </border>
    <border>
      <left style="double">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6">
    <xf numFmtId="0" fontId="0" fillId="0" borderId="0" xfId="0"/>
    <xf numFmtId="0" fontId="0" fillId="0" borderId="0" xfId="0" applyBorder="1"/>
    <xf numFmtId="0" fontId="0" fillId="0" borderId="0" xfId="0" applyBorder="1" applyProtection="1"/>
    <xf numFmtId="0" fontId="4" fillId="0" borderId="0" xfId="0" applyFont="1" applyBorder="1" applyProtection="1"/>
    <xf numFmtId="0" fontId="0" fillId="0" borderId="0" xfId="0" applyProtection="1"/>
    <xf numFmtId="0" fontId="3" fillId="0" borderId="0" xfId="0" applyFont="1" applyBorder="1" applyAlignment="1">
      <alignment horizontal="center" vertical="center"/>
    </xf>
    <xf numFmtId="0" fontId="3" fillId="0" borderId="0" xfId="0" applyFont="1" applyAlignment="1">
      <alignment horizontal="center" vertical="center"/>
    </xf>
    <xf numFmtId="2" fontId="0" fillId="0" borderId="0" xfId="0" applyNumberFormat="1" applyBorder="1" applyAlignment="1" applyProtection="1">
      <alignment horizontal="right"/>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0" fillId="0" borderId="0" xfId="0" applyAlignment="1"/>
    <xf numFmtId="0" fontId="7" fillId="0" borderId="0" xfId="0" applyFont="1"/>
    <xf numFmtId="0" fontId="7" fillId="0" borderId="0" xfId="0" applyFont="1" applyAlignment="1">
      <alignment textRotation="90"/>
    </xf>
    <xf numFmtId="0" fontId="0" fillId="0" borderId="0" xfId="0" applyAlignment="1">
      <alignment horizontal="right"/>
    </xf>
    <xf numFmtId="0" fontId="0" fillId="0" borderId="0" xfId="0" applyProtection="1">
      <protection locked="0"/>
    </xf>
    <xf numFmtId="0" fontId="0" fillId="0" borderId="4" xfId="0" applyBorder="1" applyProtection="1"/>
    <xf numFmtId="0" fontId="0" fillId="0" borderId="5" xfId="0" applyBorder="1" applyProtection="1"/>
    <xf numFmtId="2" fontId="0" fillId="0" borderId="0" xfId="0" applyNumberFormat="1" applyProtection="1"/>
    <xf numFmtId="0" fontId="3" fillId="0" borderId="1" xfId="0" applyFont="1" applyBorder="1" applyAlignment="1" applyProtection="1">
      <alignment horizontal="center" vertical="center"/>
    </xf>
    <xf numFmtId="0" fontId="2" fillId="0" borderId="2" xfId="0" applyFont="1" applyBorder="1" applyAlignment="1" applyProtection="1">
      <alignment horizontal="center" vertical="center"/>
    </xf>
    <xf numFmtId="0" fontId="3" fillId="0" borderId="2" xfId="0" applyFont="1" applyBorder="1" applyAlignment="1" applyProtection="1">
      <alignment horizontal="center" vertical="center"/>
    </xf>
    <xf numFmtId="0" fontId="4" fillId="0" borderId="4" xfId="0" applyFont="1" applyBorder="1" applyProtection="1"/>
    <xf numFmtId="0" fontId="5" fillId="0" borderId="0" xfId="0" applyFont="1" applyBorder="1" applyProtection="1"/>
    <xf numFmtId="0" fontId="5" fillId="0" borderId="0" xfId="0" applyFont="1" applyFill="1" applyBorder="1" applyProtection="1"/>
    <xf numFmtId="0" fontId="4" fillId="0" borderId="6" xfId="0" applyFont="1" applyBorder="1" applyAlignment="1" applyProtection="1">
      <alignment vertical="center"/>
    </xf>
    <xf numFmtId="0" fontId="4" fillId="0" borderId="7" xfId="0" applyFont="1" applyBorder="1" applyProtection="1"/>
    <xf numFmtId="0" fontId="5" fillId="0" borderId="7" xfId="0" applyFont="1" applyBorder="1" applyProtection="1"/>
    <xf numFmtId="0" fontId="0" fillId="0" borderId="8" xfId="0" applyBorder="1" applyProtection="1"/>
    <xf numFmtId="0" fontId="0" fillId="0" borderId="0" xfId="0" applyFill="1" applyBorder="1" applyProtection="1"/>
    <xf numFmtId="0" fontId="4" fillId="0" borderId="0" xfId="0" applyFont="1" applyFill="1" applyBorder="1" applyProtection="1"/>
    <xf numFmtId="0" fontId="0" fillId="0" borderId="7" xfId="0" applyBorder="1" applyProtection="1"/>
    <xf numFmtId="0" fontId="0" fillId="0" borderId="9" xfId="0" applyBorder="1" applyProtection="1"/>
    <xf numFmtId="0" fontId="3" fillId="0" borderId="0" xfId="0" applyFont="1" applyBorder="1" applyAlignment="1">
      <alignment vertical="center"/>
    </xf>
    <xf numFmtId="0" fontId="0" fillId="0" borderId="0" xfId="0" applyBorder="1" applyAlignment="1" applyProtection="1">
      <alignment horizontal="right"/>
    </xf>
    <xf numFmtId="0" fontId="6" fillId="0" borderId="0" xfId="0" applyFont="1" applyBorder="1" applyProtection="1"/>
    <xf numFmtId="0" fontId="7" fillId="0" borderId="0" xfId="0" applyFont="1" applyBorder="1" applyAlignment="1" applyProtection="1"/>
    <xf numFmtId="0" fontId="7" fillId="0" borderId="4" xfId="0" applyFont="1" applyBorder="1" applyProtection="1">
      <protection locked="0"/>
    </xf>
    <xf numFmtId="0" fontId="0" fillId="0" borderId="10" xfId="0" applyBorder="1" applyProtection="1"/>
    <xf numFmtId="0" fontId="0" fillId="0" borderId="11" xfId="0" applyBorder="1" applyProtection="1"/>
    <xf numFmtId="0" fontId="0" fillId="0" borderId="12" xfId="0" applyBorder="1" applyProtection="1"/>
    <xf numFmtId="0" fontId="0" fillId="0" borderId="13" xfId="0" applyBorder="1" applyProtection="1"/>
    <xf numFmtId="0" fontId="0" fillId="0" borderId="12" xfId="0" applyFill="1" applyBorder="1" applyProtection="1"/>
    <xf numFmtId="0" fontId="0" fillId="0" borderId="13" xfId="0" applyFill="1" applyBorder="1" applyProtection="1"/>
    <xf numFmtId="0" fontId="0" fillId="0" borderId="14" xfId="0" applyFill="1" applyBorder="1" applyProtection="1"/>
    <xf numFmtId="0" fontId="0" fillId="0" borderId="15" xfId="0" applyFill="1" applyBorder="1" applyProtection="1"/>
    <xf numFmtId="0" fontId="0" fillId="2" borderId="10" xfId="0" applyFill="1" applyBorder="1" applyProtection="1"/>
    <xf numFmtId="0" fontId="0" fillId="2" borderId="16" xfId="0" applyFill="1" applyBorder="1" applyProtection="1"/>
    <xf numFmtId="0" fontId="0" fillId="2" borderId="11" xfId="0" applyFill="1" applyBorder="1" applyProtection="1"/>
    <xf numFmtId="0" fontId="0" fillId="2" borderId="14" xfId="0" applyFill="1" applyBorder="1" applyProtection="1"/>
    <xf numFmtId="0" fontId="0" fillId="2" borderId="17" xfId="0" applyFill="1" applyBorder="1" applyProtection="1"/>
    <xf numFmtId="0" fontId="0" fillId="2" borderId="15" xfId="0" applyFill="1" applyBorder="1" applyProtection="1"/>
    <xf numFmtId="0" fontId="0" fillId="0" borderId="0" xfId="0" applyBorder="1" applyAlignment="1" applyProtection="1"/>
    <xf numFmtId="0" fontId="0" fillId="0" borderId="0" xfId="0" applyBorder="1" applyAlignment="1" applyProtection="1">
      <protection locked="0"/>
    </xf>
    <xf numFmtId="0" fontId="7" fillId="0" borderId="0" xfId="0" applyFont="1" applyBorder="1" applyAlignment="1" applyProtection="1">
      <alignment horizontal="center" textRotation="90"/>
      <protection locked="0"/>
    </xf>
    <xf numFmtId="0" fontId="0" fillId="0" borderId="0" xfId="0" applyBorder="1" applyAlignment="1" applyProtection="1">
      <alignment horizontal="center" textRotation="90"/>
      <protection locked="0"/>
    </xf>
    <xf numFmtId="0" fontId="0" fillId="0" borderId="0" xfId="0" applyBorder="1" applyAlignment="1" applyProtection="1">
      <alignment horizontal="center"/>
    </xf>
    <xf numFmtId="0" fontId="3" fillId="0" borderId="1" xfId="0" applyFont="1" applyBorder="1" applyAlignment="1" applyProtection="1">
      <alignment horizontal="left" vertical="center"/>
    </xf>
    <xf numFmtId="0" fontId="3" fillId="0" borderId="2"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9" xfId="0" applyFont="1" applyBorder="1" applyAlignment="1" applyProtection="1">
      <alignment horizontal="left" vertical="center"/>
    </xf>
    <xf numFmtId="0" fontId="0" fillId="0" borderId="0" xfId="0" applyBorder="1" applyAlignment="1"/>
    <xf numFmtId="0" fontId="7" fillId="0" borderId="0" xfId="0" applyFont="1" applyBorder="1" applyAlignment="1"/>
    <xf numFmtId="2" fontId="0" fillId="0" borderId="0" xfId="0" applyNumberFormat="1" applyBorder="1" applyAlignment="1"/>
    <xf numFmtId="2" fontId="0" fillId="0" borderId="0" xfId="0" applyNumberFormat="1" applyBorder="1" applyAlignment="1" applyProtection="1"/>
    <xf numFmtId="0" fontId="0" fillId="0" borderId="18" xfId="0" applyBorder="1" applyProtection="1"/>
    <xf numFmtId="0" fontId="3" fillId="0" borderId="6" xfId="0" applyFont="1" applyBorder="1" applyAlignment="1" applyProtection="1">
      <alignment horizontal="center" vertical="center"/>
    </xf>
    <xf numFmtId="2" fontId="5" fillId="0" borderId="7" xfId="0" applyNumberFormat="1" applyFont="1" applyBorder="1" applyAlignment="1" applyProtection="1">
      <alignment horizontal="center" vertical="center"/>
    </xf>
    <xf numFmtId="0" fontId="2" fillId="0" borderId="2" xfId="0" applyFont="1" applyBorder="1" applyAlignment="1" applyProtection="1">
      <alignment horizontal="left" vertical="center"/>
      <protection locked="0"/>
    </xf>
    <xf numFmtId="0" fontId="2" fillId="0" borderId="3" xfId="0" applyFont="1" applyBorder="1" applyAlignment="1" applyProtection="1">
      <alignment horizontal="left" vertical="center"/>
      <protection locked="0"/>
    </xf>
    <xf numFmtId="0" fontId="2" fillId="0" borderId="2" xfId="0" applyFont="1" applyBorder="1" applyAlignment="1" applyProtection="1">
      <alignment horizontal="left" vertical="center"/>
    </xf>
    <xf numFmtId="0" fontId="2" fillId="0" borderId="2" xfId="0" applyFont="1" applyBorder="1" applyAlignment="1" applyProtection="1">
      <alignment vertical="center"/>
    </xf>
    <xf numFmtId="0" fontId="0" fillId="0" borderId="0" xfId="0" applyBorder="1" applyAlignment="1" applyProtection="1">
      <alignment horizontal="right" vertical="center"/>
      <protection hidden="1"/>
    </xf>
    <xf numFmtId="0" fontId="3" fillId="0" borderId="7" xfId="0" applyFont="1" applyBorder="1" applyAlignment="1" applyProtection="1">
      <alignment horizontal="left" vertical="top"/>
      <protection hidden="1"/>
    </xf>
    <xf numFmtId="0" fontId="9" fillId="0" borderId="7" xfId="0" applyFont="1" applyBorder="1" applyAlignment="1" applyProtection="1">
      <alignment vertical="center"/>
      <protection hidden="1"/>
    </xf>
    <xf numFmtId="0" fontId="3" fillId="0" borderId="7" xfId="0" applyFont="1" applyBorder="1" applyAlignment="1" applyProtection="1">
      <alignment horizontal="left" vertical="center"/>
      <protection hidden="1"/>
    </xf>
    <xf numFmtId="0" fontId="0" fillId="0" borderId="0" xfId="0" applyBorder="1" applyProtection="1">
      <protection hidden="1"/>
    </xf>
    <xf numFmtId="0" fontId="4" fillId="0" borderId="0" xfId="0" applyFont="1" applyBorder="1" applyProtection="1">
      <protection hidden="1"/>
    </xf>
    <xf numFmtId="2" fontId="0" fillId="0" borderId="0" xfId="0" applyNumberFormat="1" applyBorder="1" applyAlignment="1" applyProtection="1">
      <alignment horizontal="center"/>
      <protection hidden="1"/>
    </xf>
    <xf numFmtId="0" fontId="3" fillId="0" borderId="2" xfId="0" applyFont="1" applyBorder="1" applyAlignment="1" applyProtection="1">
      <alignment vertical="center"/>
      <protection locked="0"/>
    </xf>
    <xf numFmtId="0" fontId="7" fillId="0" borderId="0" xfId="0" applyFont="1" applyBorder="1" applyAlignment="1" applyProtection="1">
      <alignment horizontal="center"/>
      <protection locked="0"/>
    </xf>
    <xf numFmtId="0" fontId="0" fillId="0" borderId="0" xfId="0" applyBorder="1" applyAlignment="1" applyProtection="1">
      <alignment horizontal="center"/>
      <protection locked="0"/>
    </xf>
    <xf numFmtId="0" fontId="7" fillId="0" borderId="0" xfId="0" applyFont="1" applyBorder="1" applyAlignment="1" applyProtection="1">
      <alignment textRotation="90"/>
      <protection locked="0"/>
    </xf>
    <xf numFmtId="0" fontId="0" fillId="0" borderId="0" xfId="0" applyBorder="1" applyAlignment="1" applyProtection="1"/>
    <xf numFmtId="2" fontId="7" fillId="0" borderId="0" xfId="0" applyNumberFormat="1" applyFont="1" applyBorder="1" applyAlignment="1" applyProtection="1">
      <alignment textRotation="90"/>
      <protection locked="0"/>
    </xf>
    <xf numFmtId="2" fontId="7" fillId="0" borderId="0" xfId="0" applyNumberFormat="1" applyFont="1" applyAlignment="1" applyProtection="1">
      <alignment textRotation="90"/>
      <protection locked="0"/>
    </xf>
    <xf numFmtId="0" fontId="7" fillId="0" borderId="0" xfId="0" applyFont="1" applyBorder="1" applyAlignment="1" applyProtection="1">
      <protection locked="0"/>
    </xf>
    <xf numFmtId="2" fontId="7" fillId="0" borderId="0" xfId="0" applyNumberFormat="1" applyFont="1" applyBorder="1" applyAlignment="1" applyProtection="1">
      <alignment horizontal="right"/>
      <protection locked="0"/>
    </xf>
    <xf numFmtId="2" fontId="7" fillId="0" borderId="0" xfId="0" applyNumberFormat="1" applyFont="1" applyBorder="1" applyAlignment="1" applyProtection="1">
      <protection locked="0"/>
    </xf>
    <xf numFmtId="2" fontId="7" fillId="0" borderId="0" xfId="0" applyNumberFormat="1" applyFont="1" applyAlignment="1" applyProtection="1">
      <alignment horizontal="right"/>
      <protection locked="0"/>
    </xf>
    <xf numFmtId="0" fontId="0" fillId="0" borderId="0" xfId="0" applyAlignment="1"/>
    <xf numFmtId="0" fontId="9" fillId="0" borderId="0" xfId="0" applyFont="1" applyBorder="1" applyAlignment="1" applyProtection="1"/>
    <xf numFmtId="0" fontId="6" fillId="0" borderId="0" xfId="0" applyFont="1" applyBorder="1" applyAlignment="1" applyProtection="1"/>
    <xf numFmtId="0" fontId="6" fillId="0" borderId="0" xfId="0" applyFont="1"/>
    <xf numFmtId="0" fontId="0" fillId="0" borderId="0" xfId="0" applyFont="1" applyBorder="1" applyAlignment="1" applyProtection="1">
      <alignment horizontal="left" vertical="center"/>
    </xf>
    <xf numFmtId="0" fontId="0" fillId="0" borderId="0" xfId="0" applyFont="1" applyBorder="1" applyAlignment="1" applyProtection="1">
      <alignment horizontal="left" vertical="center"/>
      <protection locked="0"/>
    </xf>
    <xf numFmtId="0" fontId="0" fillId="0" borderId="0" xfId="0" applyFont="1" applyAlignment="1" applyProtection="1">
      <alignment horizontal="left" vertical="center"/>
      <protection locked="0"/>
    </xf>
    <xf numFmtId="0" fontId="4" fillId="0" borderId="20" xfId="0" applyFont="1" applyBorder="1" applyProtection="1"/>
    <xf numFmtId="0" fontId="4" fillId="0" borderId="21" xfId="0" applyFont="1" applyBorder="1" applyAlignment="1" applyProtection="1"/>
    <xf numFmtId="0" fontId="4" fillId="0" borderId="21" xfId="0" applyFont="1" applyBorder="1" applyAlignment="1"/>
    <xf numFmtId="0" fontId="4" fillId="0" borderId="22" xfId="0" applyFont="1" applyBorder="1" applyAlignment="1">
      <alignment horizontal="left"/>
    </xf>
    <xf numFmtId="164" fontId="0" fillId="0" borderId="5" xfId="0" applyNumberFormat="1" applyBorder="1" applyProtection="1"/>
    <xf numFmtId="0" fontId="7" fillId="0" borderId="19" xfId="0" applyFont="1" applyBorder="1" applyAlignment="1" applyProtection="1">
      <alignment horizontal="left"/>
      <protection locked="0"/>
    </xf>
    <xf numFmtId="164" fontId="0" fillId="0" borderId="0" xfId="0" applyNumberFormat="1" applyAlignment="1" applyProtection="1"/>
    <xf numFmtId="0" fontId="0" fillId="0" borderId="0" xfId="0" applyAlignment="1"/>
    <xf numFmtId="0" fontId="4" fillId="0" borderId="4" xfId="0" applyFont="1" applyBorder="1" applyAlignment="1" applyProtection="1">
      <alignment horizontal="center"/>
    </xf>
    <xf numFmtId="0" fontId="4" fillId="0" borderId="0" xfId="0" applyFont="1" applyBorder="1" applyAlignment="1" applyProtection="1">
      <alignment horizontal="center"/>
    </xf>
    <xf numFmtId="2" fontId="0" fillId="0" borderId="4" xfId="0" applyNumberFormat="1" applyBorder="1" applyAlignment="1" applyProtection="1">
      <alignment horizontal="center"/>
      <protection hidden="1"/>
    </xf>
    <xf numFmtId="2" fontId="0" fillId="0" borderId="0" xfId="0" applyNumberFormat="1" applyBorder="1" applyAlignment="1" applyProtection="1">
      <alignment horizontal="center"/>
      <protection hidden="1"/>
    </xf>
    <xf numFmtId="2" fontId="0" fillId="0" borderId="0" xfId="0" applyNumberFormat="1" applyBorder="1" applyAlignment="1" applyProtection="1">
      <alignment horizontal="right"/>
      <protection locked="0"/>
    </xf>
    <xf numFmtId="164" fontId="0" fillId="0" borderId="0" xfId="0" applyNumberFormat="1" applyBorder="1" applyAlignment="1" applyProtection="1">
      <protection locked="0"/>
    </xf>
    <xf numFmtId="0" fontId="0" fillId="0" borderId="0" xfId="0" applyBorder="1" applyAlignment="1" applyProtection="1"/>
    <xf numFmtId="164" fontId="0" fillId="0" borderId="0" xfId="0" applyNumberFormat="1" applyBorder="1" applyAlignment="1"/>
    <xf numFmtId="0" fontId="8" fillId="0" borderId="1" xfId="0" applyFont="1" applyBorder="1" applyAlignment="1" applyProtection="1">
      <alignment horizontal="right" vertical="center"/>
      <protection locked="0"/>
    </xf>
    <xf numFmtId="0" fontId="0" fillId="0" borderId="2" xfId="0" applyBorder="1" applyAlignment="1">
      <alignment horizontal="right" vertical="center"/>
    </xf>
    <xf numFmtId="2" fontId="7" fillId="0" borderId="19" xfId="0" applyNumberFormat="1" applyFont="1" applyBorder="1" applyAlignment="1" applyProtection="1">
      <alignment horizontal="center"/>
      <protection locked="0"/>
    </xf>
    <xf numFmtId="0" fontId="0" fillId="0" borderId="0" xfId="0" applyBorder="1" applyAlignment="1" applyProtection="1">
      <alignment horizontal="left"/>
    </xf>
    <xf numFmtId="0" fontId="0" fillId="0" borderId="0" xfId="0" applyAlignment="1" applyProtection="1">
      <alignment horizontal="left"/>
    </xf>
    <xf numFmtId="2" fontId="0" fillId="0" borderId="0" xfId="0" applyNumberFormat="1" applyBorder="1" applyAlignment="1" applyProtection="1">
      <alignment horizontal="right"/>
    </xf>
    <xf numFmtId="2" fontId="0" fillId="2" borderId="17" xfId="0" applyNumberFormat="1" applyFill="1" applyBorder="1" applyAlignment="1" applyProtection="1">
      <alignment horizontal="center"/>
    </xf>
    <xf numFmtId="0" fontId="0" fillId="2" borderId="17" xfId="0" applyFill="1" applyBorder="1" applyAlignment="1" applyProtection="1">
      <alignment horizontal="center"/>
    </xf>
    <xf numFmtId="2" fontId="0" fillId="0" borderId="0" xfId="0" applyNumberFormat="1" applyBorder="1" applyAlignment="1" applyProtection="1">
      <alignment horizontal="right"/>
      <protection hidden="1"/>
    </xf>
    <xf numFmtId="0" fontId="0" fillId="0" borderId="0" xfId="0" applyBorder="1" applyAlignment="1" applyProtection="1">
      <alignment horizontal="right"/>
    </xf>
    <xf numFmtId="0" fontId="0" fillId="0" borderId="4" xfId="0" applyBorder="1" applyAlignment="1" applyProtection="1">
      <alignment horizontal="right"/>
    </xf>
    <xf numFmtId="0" fontId="0" fillId="0" borderId="0" xfId="0" applyBorder="1" applyAlignment="1" applyProtection="1">
      <alignment horizontal="center"/>
    </xf>
    <xf numFmtId="0" fontId="0" fillId="0" borderId="7" xfId="0" applyBorder="1" applyAlignment="1" applyProtection="1">
      <alignment horizontal="center"/>
    </xf>
    <xf numFmtId="0" fontId="2" fillId="0" borderId="2" xfId="0" applyFont="1" applyBorder="1" applyAlignment="1" applyProtection="1">
      <alignment horizontal="center" vertical="center"/>
      <protection locked="0" hidden="1"/>
    </xf>
    <xf numFmtId="164" fontId="0" fillId="0" borderId="19" xfId="0" applyNumberFormat="1" applyBorder="1" applyAlignment="1" applyProtection="1">
      <protection locked="0"/>
    </xf>
    <xf numFmtId="0" fontId="1" fillId="0" borderId="18" xfId="0" applyFont="1" applyBorder="1" applyAlignment="1" applyProtection="1">
      <alignment horizontal="left" vertical="center"/>
    </xf>
    <xf numFmtId="0" fontId="1" fillId="0" borderId="19" xfId="0" applyFont="1" applyBorder="1" applyAlignment="1" applyProtection="1">
      <alignment horizontal="left" vertical="center"/>
    </xf>
    <xf numFmtId="0" fontId="1" fillId="0" borderId="8" xfId="0" applyFont="1" applyBorder="1" applyAlignment="1" applyProtection="1">
      <alignment horizontal="left" vertical="center"/>
    </xf>
    <xf numFmtId="0" fontId="1" fillId="0" borderId="6" xfId="0" applyFont="1" applyBorder="1" applyAlignment="1" applyProtection="1">
      <alignment horizontal="left" vertical="center"/>
    </xf>
    <xf numFmtId="0" fontId="1" fillId="0" borderId="7" xfId="0" applyFont="1" applyBorder="1" applyAlignment="1" applyProtection="1">
      <alignment horizontal="left" vertical="center"/>
    </xf>
    <xf numFmtId="0" fontId="1" fillId="0" borderId="9" xfId="0" applyFont="1" applyBorder="1" applyAlignment="1" applyProtection="1">
      <alignment horizontal="left" vertical="center"/>
    </xf>
    <xf numFmtId="0" fontId="2" fillId="0" borderId="18" xfId="0" applyFont="1" applyBorder="1" applyAlignment="1" applyProtection="1">
      <alignment horizontal="left" vertical="center"/>
      <protection locked="0"/>
    </xf>
    <xf numFmtId="0" fontId="2" fillId="0" borderId="19"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3" fillId="0" borderId="1" xfId="0" applyFont="1" applyBorder="1" applyAlignment="1" applyProtection="1">
      <alignment horizontal="center" vertical="center"/>
      <protection locked="0"/>
    </xf>
    <xf numFmtId="0" fontId="2" fillId="0" borderId="2" xfId="0"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2" fillId="0" borderId="1" xfId="0" applyFont="1" applyBorder="1" applyAlignment="1" applyProtection="1">
      <alignment vertical="center"/>
    </xf>
    <xf numFmtId="0" fontId="0" fillId="0" borderId="2" xfId="0" applyBorder="1" applyAlignment="1" applyProtection="1">
      <alignment vertical="center"/>
    </xf>
    <xf numFmtId="0" fontId="2"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xf>
    <xf numFmtId="0" fontId="2" fillId="0" borderId="2" xfId="0" applyFont="1" applyBorder="1" applyAlignment="1" applyProtection="1">
      <alignment horizontal="center" vertical="center"/>
    </xf>
    <xf numFmtId="0" fontId="2" fillId="0" borderId="2" xfId="0" applyFont="1" applyBorder="1" applyAlignment="1" applyProtection="1">
      <alignment vertical="center"/>
    </xf>
    <xf numFmtId="0" fontId="0" fillId="0" borderId="0"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9" xfId="0" applyBorder="1" applyAlignment="1" applyProtection="1">
      <alignment horizontal="center"/>
      <protection locked="0"/>
    </xf>
    <xf numFmtId="2" fontId="7" fillId="0" borderId="5" xfId="0" applyNumberFormat="1" applyFont="1" applyBorder="1" applyAlignment="1" applyProtection="1">
      <alignment textRotation="90"/>
      <protection locked="0"/>
    </xf>
    <xf numFmtId="2" fontId="7" fillId="0" borderId="0" xfId="0" applyNumberFormat="1" applyFont="1" applyBorder="1" applyAlignment="1" applyProtection="1">
      <alignment horizontal="center"/>
      <protection locked="0" hidden="1"/>
    </xf>
    <xf numFmtId="0" fontId="0" fillId="0" borderId="0" xfId="0" applyAlignment="1" applyProtection="1">
      <alignment horizontal="center"/>
      <protection locked="0" hidden="1"/>
    </xf>
    <xf numFmtId="0" fontId="7" fillId="0" borderId="0" xfId="0" applyFont="1" applyBorder="1" applyAlignment="1" applyProtection="1">
      <alignment horizontal="center"/>
      <protection locked="0" hidden="1"/>
    </xf>
    <xf numFmtId="2" fontId="0" fillId="0" borderId="7" xfId="0" applyNumberFormat="1" applyBorder="1" applyAlignment="1" applyProtection="1">
      <alignment vertical="center"/>
      <protection hidden="1"/>
    </xf>
    <xf numFmtId="0" fontId="0" fillId="0" borderId="7" xfId="0" applyBorder="1" applyAlignment="1" applyProtection="1">
      <alignment vertical="center"/>
      <protection hidden="1"/>
    </xf>
    <xf numFmtId="2" fontId="0" fillId="0" borderId="0" xfId="0" applyNumberFormat="1" applyBorder="1" applyAlignment="1" applyProtection="1">
      <protection hidden="1"/>
    </xf>
    <xf numFmtId="0" fontId="2" fillId="0" borderId="0" xfId="0" applyFont="1" applyAlignment="1" applyProtection="1">
      <alignment horizontal="center"/>
    </xf>
    <xf numFmtId="0" fontId="2" fillId="0" borderId="19" xfId="0" applyFont="1" applyBorder="1" applyAlignment="1" applyProtection="1">
      <alignment horizontal="center"/>
    </xf>
    <xf numFmtId="0" fontId="0" fillId="0" borderId="0" xfId="0" applyAlignment="1" applyProtection="1">
      <alignment horizontal="center"/>
      <protection locked="0"/>
    </xf>
    <xf numFmtId="2" fontId="0" fillId="0" borderId="7" xfId="0" applyNumberFormat="1" applyBorder="1" applyAlignment="1" applyProtection="1">
      <alignment horizontal="center" vertical="center"/>
      <protection hidden="1"/>
    </xf>
    <xf numFmtId="0" fontId="0" fillId="0" borderId="7" xfId="0" applyBorder="1" applyAlignment="1" applyProtection="1">
      <alignment horizontal="center" vertical="center"/>
      <protection hidden="1"/>
    </xf>
    <xf numFmtId="164" fontId="0" fillId="0" borderId="0" xfId="0" applyNumberFormat="1" applyBorder="1" applyAlignment="1" applyProtection="1">
      <alignment horizontal="right"/>
      <protection locked="0"/>
    </xf>
    <xf numFmtId="164" fontId="0" fillId="0" borderId="0" xfId="0" applyNumberFormat="1" applyBorder="1" applyAlignment="1" applyProtection="1">
      <alignment horizontal="right"/>
    </xf>
    <xf numFmtId="2" fontId="7" fillId="0" borderId="0" xfId="0" applyNumberFormat="1" applyFont="1" applyBorder="1" applyAlignment="1" applyProtection="1">
      <alignment horizontal="center"/>
      <protection locked="0"/>
    </xf>
    <xf numFmtId="0" fontId="7" fillId="0" borderId="0" xfId="0" applyFont="1" applyBorder="1" applyAlignment="1" applyProtection="1">
      <alignment horizontal="center"/>
      <protection locked="0"/>
    </xf>
    <xf numFmtId="1" fontId="0" fillId="0" borderId="0" xfId="0" applyNumberFormat="1" applyBorder="1" applyAlignment="1" applyProtection="1">
      <alignment horizontal="right"/>
    </xf>
    <xf numFmtId="2" fontId="0" fillId="0" borderId="0" xfId="0" applyNumberFormat="1" applyAlignment="1" applyProtection="1">
      <protection locked="0" hidden="1"/>
    </xf>
    <xf numFmtId="0" fontId="0" fillId="0" borderId="7" xfId="0" applyBorder="1" applyAlignment="1" applyProtection="1">
      <alignment horizontal="right"/>
      <protection locked="0"/>
    </xf>
    <xf numFmtId="0" fontId="0" fillId="0" borderId="0" xfId="0" applyBorder="1" applyAlignment="1" applyProtection="1">
      <alignment horizontal="right"/>
      <protection locked="0"/>
    </xf>
    <xf numFmtId="0" fontId="4" fillId="0" borderId="7" xfId="0" applyFont="1" applyBorder="1" applyAlignment="1" applyProtection="1">
      <alignment horizontal="center"/>
    </xf>
    <xf numFmtId="0" fontId="0" fillId="0" borderId="0" xfId="0" applyAlignment="1" applyProtection="1">
      <alignment horizontal="right"/>
    </xf>
    <xf numFmtId="2" fontId="7" fillId="0" borderId="0" xfId="0" applyNumberFormat="1" applyFont="1" applyAlignment="1" applyProtection="1">
      <alignment horizontal="center"/>
      <protection locked="0"/>
    </xf>
    <xf numFmtId="0" fontId="0" fillId="0" borderId="0" xfId="0" applyAlignment="1" applyProtection="1">
      <protection locked="0" hidden="1"/>
    </xf>
    <xf numFmtId="2" fontId="0" fillId="0" borderId="0" xfId="0" applyNumberFormat="1" applyAlignment="1" applyProtection="1">
      <protection locked="0"/>
    </xf>
    <xf numFmtId="0" fontId="0" fillId="0" borderId="0" xfId="0" applyAlignment="1" applyProtection="1">
      <protection locked="0"/>
    </xf>
    <xf numFmtId="2" fontId="4" fillId="0" borderId="21" xfId="0" applyNumberFormat="1" applyFont="1" applyBorder="1" applyAlignment="1" applyProtection="1">
      <protection hidden="1"/>
    </xf>
    <xf numFmtId="0" fontId="4" fillId="0" borderId="21" xfId="0" applyFont="1" applyBorder="1" applyAlignment="1" applyProtection="1">
      <protection hidden="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1">
    <dxf>
      <font>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27</xdr:col>
      <xdr:colOff>0</xdr:colOff>
      <xdr:row>12</xdr:row>
      <xdr:rowOff>25400</xdr:rowOff>
    </xdr:from>
    <xdr:to>
      <xdr:col>29</xdr:col>
      <xdr:colOff>88900</xdr:colOff>
      <xdr:row>17</xdr:row>
      <xdr:rowOff>0</xdr:rowOff>
    </xdr:to>
    <xdr:sp macro="" textlink="">
      <xdr:nvSpPr>
        <xdr:cNvPr id="2371" name="Rectangle 37"/>
        <xdr:cNvSpPr>
          <a:spLocks noChangeArrowheads="1"/>
        </xdr:cNvSpPr>
      </xdr:nvSpPr>
      <xdr:spPr bwMode="auto">
        <a:xfrm>
          <a:off x="5270500" y="2806700"/>
          <a:ext cx="495300" cy="850900"/>
        </a:xfrm>
        <a:prstGeom prst="rect">
          <a:avLst/>
        </a:prstGeom>
        <a:noFill/>
        <a:ln w="19050">
          <a:solidFill>
            <a:srgbClr val="000000"/>
          </a:solidFill>
          <a:miter lim="800000"/>
          <a:headEnd/>
          <a:tailEnd/>
        </a:ln>
        <a:extLst>
          <a:ext uri="{909E8E84-426E-40dd-AFC4-6F175D3DCCD1}">
            <a14:hiddenFill xmlns:a14="http://schemas.microsoft.com/office/drawing/2010/main" xmlns="">
              <a:solidFill>
                <a:srgbClr val="FFFFFF"/>
              </a:solidFill>
            </a14:hiddenFill>
          </a:ext>
        </a:extLst>
      </xdr:spPr>
      <xdr:txBody>
        <a:bodyPr rtlCol="0"/>
        <a:lstStyle/>
        <a:p>
          <a:pPr algn="ctr"/>
          <a:endParaRPr lang="nl-NL"/>
        </a:p>
      </xdr:txBody>
    </xdr:sp>
    <xdr:clientData/>
  </xdr:twoCellAnchor>
  <xdr:twoCellAnchor>
    <xdr:from>
      <xdr:col>11</xdr:col>
      <xdr:colOff>177800</xdr:colOff>
      <xdr:row>12</xdr:row>
      <xdr:rowOff>25400</xdr:rowOff>
    </xdr:from>
    <xdr:to>
      <xdr:col>26</xdr:col>
      <xdr:colOff>101600</xdr:colOff>
      <xdr:row>12</xdr:row>
      <xdr:rowOff>38100</xdr:rowOff>
    </xdr:to>
    <xdr:sp macro="" textlink="">
      <xdr:nvSpPr>
        <xdr:cNvPr id="2372" name="Line 38"/>
        <xdr:cNvSpPr>
          <a:spLocks noChangeShapeType="1"/>
        </xdr:cNvSpPr>
      </xdr:nvSpPr>
      <xdr:spPr bwMode="auto">
        <a:xfrm>
          <a:off x="2235200" y="2806700"/>
          <a:ext cx="2933700" cy="1270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14</xdr:row>
      <xdr:rowOff>0</xdr:rowOff>
    </xdr:from>
    <xdr:to>
      <xdr:col>8</xdr:col>
      <xdr:colOff>114300</xdr:colOff>
      <xdr:row>14</xdr:row>
      <xdr:rowOff>0</xdr:rowOff>
    </xdr:to>
    <xdr:sp macro="" textlink="">
      <xdr:nvSpPr>
        <xdr:cNvPr id="2373" name="Line 40"/>
        <xdr:cNvSpPr>
          <a:spLocks noChangeShapeType="1"/>
        </xdr:cNvSpPr>
      </xdr:nvSpPr>
      <xdr:spPr bwMode="auto">
        <a:xfrm>
          <a:off x="1549400" y="31623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11</xdr:col>
      <xdr:colOff>0</xdr:colOff>
      <xdr:row>17</xdr:row>
      <xdr:rowOff>25400</xdr:rowOff>
    </xdr:from>
    <xdr:to>
      <xdr:col>11</xdr:col>
      <xdr:colOff>0</xdr:colOff>
      <xdr:row>18</xdr:row>
      <xdr:rowOff>101600</xdr:rowOff>
    </xdr:to>
    <xdr:sp macro="" textlink="">
      <xdr:nvSpPr>
        <xdr:cNvPr id="2374" name="Line 42"/>
        <xdr:cNvSpPr>
          <a:spLocks noChangeShapeType="1"/>
        </xdr:cNvSpPr>
      </xdr:nvSpPr>
      <xdr:spPr bwMode="auto">
        <a:xfrm>
          <a:off x="2095500" y="3683000"/>
          <a:ext cx="0" cy="266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11</xdr:col>
      <xdr:colOff>12700</xdr:colOff>
      <xdr:row>18</xdr:row>
      <xdr:rowOff>76200</xdr:rowOff>
    </xdr:from>
    <xdr:to>
      <xdr:col>26</xdr:col>
      <xdr:colOff>190500</xdr:colOff>
      <xdr:row>18</xdr:row>
      <xdr:rowOff>76200</xdr:rowOff>
    </xdr:to>
    <xdr:sp macro="" textlink="">
      <xdr:nvSpPr>
        <xdr:cNvPr id="2375" name="Line 43"/>
        <xdr:cNvSpPr>
          <a:spLocks noChangeShapeType="1"/>
        </xdr:cNvSpPr>
      </xdr:nvSpPr>
      <xdr:spPr bwMode="auto">
        <a:xfrm>
          <a:off x="2108200" y="3924300"/>
          <a:ext cx="31496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17</xdr:row>
      <xdr:rowOff>0</xdr:rowOff>
    </xdr:from>
    <xdr:to>
      <xdr:col>8</xdr:col>
      <xdr:colOff>114300</xdr:colOff>
      <xdr:row>17</xdr:row>
      <xdr:rowOff>0</xdr:rowOff>
    </xdr:to>
    <xdr:sp macro="" textlink="">
      <xdr:nvSpPr>
        <xdr:cNvPr id="2376" name="Line 49"/>
        <xdr:cNvSpPr>
          <a:spLocks noChangeShapeType="1"/>
        </xdr:cNvSpPr>
      </xdr:nvSpPr>
      <xdr:spPr bwMode="auto">
        <a:xfrm>
          <a:off x="1549400" y="36576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15</xdr:row>
      <xdr:rowOff>101600</xdr:rowOff>
    </xdr:from>
    <xdr:to>
      <xdr:col>8</xdr:col>
      <xdr:colOff>114300</xdr:colOff>
      <xdr:row>15</xdr:row>
      <xdr:rowOff>101600</xdr:rowOff>
    </xdr:to>
    <xdr:sp macro="" textlink="">
      <xdr:nvSpPr>
        <xdr:cNvPr id="2377" name="Line 50"/>
        <xdr:cNvSpPr>
          <a:spLocks noChangeShapeType="1"/>
        </xdr:cNvSpPr>
      </xdr:nvSpPr>
      <xdr:spPr bwMode="auto">
        <a:xfrm>
          <a:off x="1549400" y="34417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101600</xdr:colOff>
      <xdr:row>15</xdr:row>
      <xdr:rowOff>101600</xdr:rowOff>
    </xdr:from>
    <xdr:to>
      <xdr:col>8</xdr:col>
      <xdr:colOff>101600</xdr:colOff>
      <xdr:row>17</xdr:row>
      <xdr:rowOff>12700</xdr:rowOff>
    </xdr:to>
    <xdr:sp macro="" textlink="">
      <xdr:nvSpPr>
        <xdr:cNvPr id="2378" name="Line 51"/>
        <xdr:cNvSpPr>
          <a:spLocks noChangeShapeType="1"/>
        </xdr:cNvSpPr>
      </xdr:nvSpPr>
      <xdr:spPr bwMode="auto">
        <a:xfrm>
          <a:off x="1549400" y="3441700"/>
          <a:ext cx="0" cy="2286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21</xdr:col>
      <xdr:colOff>139700</xdr:colOff>
      <xdr:row>14</xdr:row>
      <xdr:rowOff>165100</xdr:rowOff>
    </xdr:from>
    <xdr:to>
      <xdr:col>21</xdr:col>
      <xdr:colOff>152400</xdr:colOff>
      <xdr:row>17</xdr:row>
      <xdr:rowOff>0</xdr:rowOff>
    </xdr:to>
    <xdr:sp macro="" textlink="">
      <xdr:nvSpPr>
        <xdr:cNvPr id="2379" name="Line 55"/>
        <xdr:cNvSpPr>
          <a:spLocks noChangeShapeType="1"/>
        </xdr:cNvSpPr>
      </xdr:nvSpPr>
      <xdr:spPr bwMode="auto">
        <a:xfrm>
          <a:off x="4191000" y="3327400"/>
          <a:ext cx="12700" cy="3302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0</xdr:colOff>
      <xdr:row>17</xdr:row>
      <xdr:rowOff>12700</xdr:rowOff>
    </xdr:from>
    <xdr:to>
      <xdr:col>27</xdr:col>
      <xdr:colOff>0</xdr:colOff>
      <xdr:row>18</xdr:row>
      <xdr:rowOff>88900</xdr:rowOff>
    </xdr:to>
    <xdr:sp macro="" textlink="">
      <xdr:nvSpPr>
        <xdr:cNvPr id="2380" name="Line 64"/>
        <xdr:cNvSpPr>
          <a:spLocks noChangeShapeType="1"/>
        </xdr:cNvSpPr>
      </xdr:nvSpPr>
      <xdr:spPr bwMode="auto">
        <a:xfrm>
          <a:off x="5270500" y="3670300"/>
          <a:ext cx="0" cy="266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101600</xdr:colOff>
      <xdr:row>17</xdr:row>
      <xdr:rowOff>0</xdr:rowOff>
    </xdr:from>
    <xdr:to>
      <xdr:col>30</xdr:col>
      <xdr:colOff>25400</xdr:colOff>
      <xdr:row>17</xdr:row>
      <xdr:rowOff>0</xdr:rowOff>
    </xdr:to>
    <xdr:sp macro="" textlink="">
      <xdr:nvSpPr>
        <xdr:cNvPr id="2381" name="Line 67"/>
        <xdr:cNvSpPr>
          <a:spLocks noChangeShapeType="1"/>
        </xdr:cNvSpPr>
      </xdr:nvSpPr>
      <xdr:spPr bwMode="auto">
        <a:xfrm>
          <a:off x="5778500" y="3657600"/>
          <a:ext cx="1270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7</xdr:col>
      <xdr:colOff>304800</xdr:colOff>
      <xdr:row>13</xdr:row>
      <xdr:rowOff>12700</xdr:rowOff>
    </xdr:from>
    <xdr:to>
      <xdr:col>8</xdr:col>
      <xdr:colOff>0</xdr:colOff>
      <xdr:row>13</xdr:row>
      <xdr:rowOff>127000</xdr:rowOff>
    </xdr:to>
    <xdr:sp macro="" textlink="">
      <xdr:nvSpPr>
        <xdr:cNvPr id="2382" name="Rectangle 73"/>
        <xdr:cNvSpPr>
          <a:spLocks noChangeArrowheads="1"/>
        </xdr:cNvSpPr>
      </xdr:nvSpPr>
      <xdr:spPr bwMode="auto">
        <a:xfrm>
          <a:off x="1549400" y="2984500"/>
          <a:ext cx="0" cy="114300"/>
        </a:xfrm>
        <a:prstGeom prst="rect">
          <a:avLst/>
        </a:prstGeom>
        <a:solidFill>
          <a:srgbClr val="969696"/>
        </a:solidFill>
        <a:ln w="9525">
          <a:solidFill>
            <a:srgbClr val="000000"/>
          </a:solidFill>
          <a:miter lim="800000"/>
          <a:headEnd/>
          <a:tailEnd/>
        </a:ln>
      </xdr:spPr>
      <xdr:txBody>
        <a:bodyPr rtlCol="0"/>
        <a:lstStyle/>
        <a:p>
          <a:pPr algn="ctr"/>
          <a:endParaRPr lang="nl-NL"/>
        </a:p>
      </xdr:txBody>
    </xdr:sp>
    <xdr:clientData/>
  </xdr:twoCellAnchor>
  <xdr:twoCellAnchor>
    <xdr:from>
      <xdr:col>9</xdr:col>
      <xdr:colOff>368300</xdr:colOff>
      <xdr:row>13</xdr:row>
      <xdr:rowOff>177800</xdr:rowOff>
    </xdr:from>
    <xdr:to>
      <xdr:col>9</xdr:col>
      <xdr:colOff>368300</xdr:colOff>
      <xdr:row>16</xdr:row>
      <xdr:rowOff>12700</xdr:rowOff>
    </xdr:to>
    <xdr:sp macro="" textlink="">
      <xdr:nvSpPr>
        <xdr:cNvPr id="2383" name="Line 72"/>
        <xdr:cNvSpPr>
          <a:spLocks noChangeShapeType="1"/>
        </xdr:cNvSpPr>
      </xdr:nvSpPr>
      <xdr:spPr bwMode="auto">
        <a:xfrm>
          <a:off x="1892300" y="3149600"/>
          <a:ext cx="0" cy="33020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9</xdr:col>
      <xdr:colOff>381000</xdr:colOff>
      <xdr:row>16</xdr:row>
      <xdr:rowOff>12700</xdr:rowOff>
    </xdr:from>
    <xdr:to>
      <xdr:col>10</xdr:col>
      <xdr:colOff>190500</xdr:colOff>
      <xdr:row>16</xdr:row>
      <xdr:rowOff>12700</xdr:rowOff>
    </xdr:to>
    <xdr:sp macro="" textlink="">
      <xdr:nvSpPr>
        <xdr:cNvPr id="2384" name="Line 71"/>
        <xdr:cNvSpPr>
          <a:spLocks noChangeShapeType="1"/>
        </xdr:cNvSpPr>
      </xdr:nvSpPr>
      <xdr:spPr bwMode="auto">
        <a:xfrm>
          <a:off x="1892300" y="3479800"/>
          <a:ext cx="190500" cy="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0</xdr:colOff>
      <xdr:row>12</xdr:row>
      <xdr:rowOff>50800</xdr:rowOff>
    </xdr:from>
    <xdr:to>
      <xdr:col>27</xdr:col>
      <xdr:colOff>0</xdr:colOff>
      <xdr:row>13</xdr:row>
      <xdr:rowOff>0</xdr:rowOff>
    </xdr:to>
    <xdr:sp macro="" textlink="">
      <xdr:nvSpPr>
        <xdr:cNvPr id="2385" name="Line 121"/>
        <xdr:cNvSpPr>
          <a:spLocks noChangeShapeType="1"/>
        </xdr:cNvSpPr>
      </xdr:nvSpPr>
      <xdr:spPr bwMode="auto">
        <a:xfrm flipV="1">
          <a:off x="5270500" y="2832100"/>
          <a:ext cx="0" cy="139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88900</xdr:colOff>
      <xdr:row>12</xdr:row>
      <xdr:rowOff>38100</xdr:rowOff>
    </xdr:from>
    <xdr:to>
      <xdr:col>29</xdr:col>
      <xdr:colOff>88900</xdr:colOff>
      <xdr:row>12</xdr:row>
      <xdr:rowOff>190500</xdr:rowOff>
    </xdr:to>
    <xdr:sp macro="" textlink="">
      <xdr:nvSpPr>
        <xdr:cNvPr id="2386" name="Line 122"/>
        <xdr:cNvSpPr>
          <a:spLocks noChangeShapeType="1"/>
        </xdr:cNvSpPr>
      </xdr:nvSpPr>
      <xdr:spPr bwMode="auto">
        <a:xfrm flipV="1">
          <a:off x="5765800" y="2819400"/>
          <a:ext cx="0" cy="1524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9</xdr:col>
      <xdr:colOff>254000</xdr:colOff>
      <xdr:row>12</xdr:row>
      <xdr:rowOff>101600</xdr:rowOff>
    </xdr:from>
    <xdr:to>
      <xdr:col>10</xdr:col>
      <xdr:colOff>63500</xdr:colOff>
      <xdr:row>13</xdr:row>
      <xdr:rowOff>12700</xdr:rowOff>
    </xdr:to>
    <xdr:sp macro="" textlink="">
      <xdr:nvSpPr>
        <xdr:cNvPr id="2387" name="Rectangle 127"/>
        <xdr:cNvSpPr>
          <a:spLocks noChangeArrowheads="1"/>
        </xdr:cNvSpPr>
      </xdr:nvSpPr>
      <xdr:spPr bwMode="auto">
        <a:xfrm>
          <a:off x="1803400" y="2882900"/>
          <a:ext cx="152400" cy="101600"/>
        </a:xfrm>
        <a:prstGeom prst="rect">
          <a:avLst/>
        </a:prstGeom>
        <a:solidFill>
          <a:srgbClr val="CCFFFF"/>
        </a:solidFill>
        <a:ln w="19050">
          <a:solidFill>
            <a:srgbClr val="000000"/>
          </a:solidFill>
          <a:miter lim="800000"/>
          <a:headEnd/>
          <a:tailEnd/>
        </a:ln>
      </xdr:spPr>
      <xdr:txBody>
        <a:bodyPr rtlCol="0"/>
        <a:lstStyle/>
        <a:p>
          <a:pPr algn="ctr"/>
          <a:endParaRPr lang="nl-NL"/>
        </a:p>
      </xdr:txBody>
    </xdr:sp>
    <xdr:clientData/>
  </xdr:twoCellAnchor>
  <xdr:twoCellAnchor>
    <xdr:from>
      <xdr:col>9</xdr:col>
      <xdr:colOff>368300</xdr:colOff>
      <xdr:row>13</xdr:row>
      <xdr:rowOff>12700</xdr:rowOff>
    </xdr:from>
    <xdr:to>
      <xdr:col>9</xdr:col>
      <xdr:colOff>368300</xdr:colOff>
      <xdr:row>14</xdr:row>
      <xdr:rowOff>12700</xdr:rowOff>
    </xdr:to>
    <xdr:sp macro="" textlink="">
      <xdr:nvSpPr>
        <xdr:cNvPr id="2388" name="Line 128"/>
        <xdr:cNvSpPr>
          <a:spLocks noChangeShapeType="1"/>
        </xdr:cNvSpPr>
      </xdr:nvSpPr>
      <xdr:spPr bwMode="auto">
        <a:xfrm flipV="1">
          <a:off x="1892300" y="2984500"/>
          <a:ext cx="0" cy="19050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10</xdr:col>
      <xdr:colOff>63500</xdr:colOff>
      <xdr:row>12</xdr:row>
      <xdr:rowOff>139700</xdr:rowOff>
    </xdr:from>
    <xdr:to>
      <xdr:col>11</xdr:col>
      <xdr:colOff>0</xdr:colOff>
      <xdr:row>12</xdr:row>
      <xdr:rowOff>139700</xdr:rowOff>
    </xdr:to>
    <xdr:sp macro="" textlink="">
      <xdr:nvSpPr>
        <xdr:cNvPr id="2389" name="Line 130"/>
        <xdr:cNvSpPr>
          <a:spLocks noChangeShapeType="1"/>
        </xdr:cNvSpPr>
      </xdr:nvSpPr>
      <xdr:spPr bwMode="auto">
        <a:xfrm>
          <a:off x="1955800" y="29210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5</xdr:col>
      <xdr:colOff>304800</xdr:colOff>
      <xdr:row>12</xdr:row>
      <xdr:rowOff>101600</xdr:rowOff>
    </xdr:from>
    <xdr:to>
      <xdr:col>9</xdr:col>
      <xdr:colOff>241300</xdr:colOff>
      <xdr:row>12</xdr:row>
      <xdr:rowOff>101600</xdr:rowOff>
    </xdr:to>
    <xdr:sp macro="" textlink="">
      <xdr:nvSpPr>
        <xdr:cNvPr id="2390" name="Line 131"/>
        <xdr:cNvSpPr>
          <a:spLocks noChangeShapeType="1"/>
        </xdr:cNvSpPr>
      </xdr:nvSpPr>
      <xdr:spPr bwMode="auto">
        <a:xfrm flipH="1">
          <a:off x="1219200" y="2882900"/>
          <a:ext cx="571500"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5</xdr:col>
      <xdr:colOff>215900</xdr:colOff>
      <xdr:row>12</xdr:row>
      <xdr:rowOff>101600</xdr:rowOff>
    </xdr:from>
    <xdr:to>
      <xdr:col>5</xdr:col>
      <xdr:colOff>203200</xdr:colOff>
      <xdr:row>12</xdr:row>
      <xdr:rowOff>101600</xdr:rowOff>
    </xdr:to>
    <xdr:sp macro="" textlink="">
      <xdr:nvSpPr>
        <xdr:cNvPr id="2391" name="Line 132"/>
        <xdr:cNvSpPr>
          <a:spLocks noChangeShapeType="1"/>
        </xdr:cNvSpPr>
      </xdr:nvSpPr>
      <xdr:spPr bwMode="auto">
        <a:xfrm flipH="1">
          <a:off x="1219200" y="2882900"/>
          <a:ext cx="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76200</xdr:colOff>
      <xdr:row>12</xdr:row>
      <xdr:rowOff>25400</xdr:rowOff>
    </xdr:from>
    <xdr:to>
      <xdr:col>30</xdr:col>
      <xdr:colOff>12700</xdr:colOff>
      <xdr:row>12</xdr:row>
      <xdr:rowOff>25400</xdr:rowOff>
    </xdr:to>
    <xdr:sp macro="" textlink="">
      <xdr:nvSpPr>
        <xdr:cNvPr id="2392" name="Line 133"/>
        <xdr:cNvSpPr>
          <a:spLocks noChangeShapeType="1"/>
        </xdr:cNvSpPr>
      </xdr:nvSpPr>
      <xdr:spPr bwMode="auto">
        <a:xfrm flipV="1">
          <a:off x="5753100" y="28067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0</xdr:col>
      <xdr:colOff>190500</xdr:colOff>
      <xdr:row>27</xdr:row>
      <xdr:rowOff>165100</xdr:rowOff>
    </xdr:from>
    <xdr:to>
      <xdr:col>2</xdr:col>
      <xdr:colOff>63500</xdr:colOff>
      <xdr:row>28</xdr:row>
      <xdr:rowOff>177800</xdr:rowOff>
    </xdr:to>
    <xdr:sp macro="" textlink="">
      <xdr:nvSpPr>
        <xdr:cNvPr id="2393" name="Rectangle 135"/>
        <xdr:cNvSpPr>
          <a:spLocks noChangeArrowheads="1"/>
        </xdr:cNvSpPr>
      </xdr:nvSpPr>
      <xdr:spPr bwMode="auto">
        <a:xfrm>
          <a:off x="190500" y="5778500"/>
          <a:ext cx="279400" cy="203200"/>
        </a:xfrm>
        <a:prstGeom prst="rect">
          <a:avLst/>
        </a:prstGeom>
        <a:solidFill>
          <a:srgbClr val="FFFF99"/>
        </a:solidFill>
        <a:ln w="9525">
          <a:solidFill>
            <a:srgbClr val="000000"/>
          </a:solidFill>
          <a:miter lim="800000"/>
          <a:headEnd/>
          <a:tailEnd/>
        </a:ln>
      </xdr:spPr>
      <xdr:txBody>
        <a:bodyPr rtlCol="0"/>
        <a:lstStyle/>
        <a:p>
          <a:pPr algn="ctr"/>
          <a:endParaRPr lang="nl-NL"/>
        </a:p>
      </xdr:txBody>
    </xdr:sp>
    <xdr:clientData/>
  </xdr:twoCellAnchor>
  <xdr:twoCellAnchor>
    <xdr:from>
      <xdr:col>1</xdr:col>
      <xdr:colOff>12700</xdr:colOff>
      <xdr:row>26</xdr:row>
      <xdr:rowOff>12700</xdr:rowOff>
    </xdr:from>
    <xdr:to>
      <xdr:col>2</xdr:col>
      <xdr:colOff>12700</xdr:colOff>
      <xdr:row>26</xdr:row>
      <xdr:rowOff>177800</xdr:rowOff>
    </xdr:to>
    <xdr:sp macro="" textlink="">
      <xdr:nvSpPr>
        <xdr:cNvPr id="2394" name="Rectangle 136"/>
        <xdr:cNvSpPr>
          <a:spLocks noChangeArrowheads="1"/>
        </xdr:cNvSpPr>
      </xdr:nvSpPr>
      <xdr:spPr bwMode="auto">
        <a:xfrm>
          <a:off x="215900" y="5435600"/>
          <a:ext cx="203200" cy="165100"/>
        </a:xfrm>
        <a:prstGeom prst="rect">
          <a:avLst/>
        </a:prstGeom>
        <a:solidFill>
          <a:srgbClr val="FFFF99"/>
        </a:solidFill>
        <a:ln w="9525">
          <a:solidFill>
            <a:srgbClr val="000000"/>
          </a:solidFill>
          <a:miter lim="800000"/>
          <a:headEnd/>
          <a:tailEnd/>
        </a:ln>
      </xdr:spPr>
      <xdr:txBody>
        <a:bodyPr rtlCol="0"/>
        <a:lstStyle/>
        <a:p>
          <a:pPr algn="ctr"/>
          <a:endParaRPr lang="nl-NL"/>
        </a:p>
      </xdr:txBody>
    </xdr:sp>
    <xdr:clientData/>
  </xdr:twoCellAnchor>
  <xdr:twoCellAnchor>
    <xdr:from>
      <xdr:col>1</xdr:col>
      <xdr:colOff>12700</xdr:colOff>
      <xdr:row>30</xdr:row>
      <xdr:rowOff>12700</xdr:rowOff>
    </xdr:from>
    <xdr:to>
      <xdr:col>2</xdr:col>
      <xdr:colOff>76200</xdr:colOff>
      <xdr:row>31</xdr:row>
      <xdr:rowOff>38100</xdr:rowOff>
    </xdr:to>
    <xdr:sp macro="" textlink="">
      <xdr:nvSpPr>
        <xdr:cNvPr id="2395" name="Oval 137"/>
        <xdr:cNvSpPr>
          <a:spLocks noChangeArrowheads="1"/>
        </xdr:cNvSpPr>
      </xdr:nvSpPr>
      <xdr:spPr bwMode="auto">
        <a:xfrm>
          <a:off x="215900" y="6197600"/>
          <a:ext cx="266700" cy="215900"/>
        </a:xfrm>
        <a:prstGeom prst="ellipse">
          <a:avLst/>
        </a:prstGeom>
        <a:solidFill>
          <a:srgbClr val="FFFF99"/>
        </a:solidFill>
        <a:ln w="9525">
          <a:solidFill>
            <a:srgbClr val="000000"/>
          </a:solidFill>
          <a:round/>
          <a:headEnd/>
          <a:tailEnd/>
        </a:ln>
      </xdr:spPr>
      <xdr:txBody>
        <a:bodyPr rtlCol="0"/>
        <a:lstStyle/>
        <a:p>
          <a:pPr algn="ctr"/>
          <a:endParaRPr lang="nl-NL"/>
        </a:p>
      </xdr:txBody>
    </xdr:sp>
    <xdr:clientData/>
  </xdr:twoCellAnchor>
  <xdr:twoCellAnchor>
    <xdr:from>
      <xdr:col>17</xdr:col>
      <xdr:colOff>215900</xdr:colOff>
      <xdr:row>27</xdr:row>
      <xdr:rowOff>12700</xdr:rowOff>
    </xdr:from>
    <xdr:to>
      <xdr:col>17</xdr:col>
      <xdr:colOff>165100</xdr:colOff>
      <xdr:row>27</xdr:row>
      <xdr:rowOff>12700</xdr:rowOff>
    </xdr:to>
    <xdr:sp macro="" textlink="">
      <xdr:nvSpPr>
        <xdr:cNvPr id="2403" name="Line 152"/>
        <xdr:cNvSpPr>
          <a:spLocks noChangeShapeType="1"/>
        </xdr:cNvSpPr>
      </xdr:nvSpPr>
      <xdr:spPr bwMode="auto">
        <a:xfrm>
          <a:off x="3403600" y="56261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6</xdr:col>
      <xdr:colOff>38100</xdr:colOff>
      <xdr:row>17</xdr:row>
      <xdr:rowOff>0</xdr:rowOff>
    </xdr:from>
    <xdr:to>
      <xdr:col>9</xdr:col>
      <xdr:colOff>0</xdr:colOff>
      <xdr:row>17</xdr:row>
      <xdr:rowOff>0</xdr:rowOff>
    </xdr:to>
    <xdr:sp macro="" textlink="">
      <xdr:nvSpPr>
        <xdr:cNvPr id="2426" name="Line 181"/>
        <xdr:cNvSpPr>
          <a:spLocks noChangeShapeType="1"/>
        </xdr:cNvSpPr>
      </xdr:nvSpPr>
      <xdr:spPr bwMode="auto">
        <a:xfrm flipH="1">
          <a:off x="1257300" y="3657600"/>
          <a:ext cx="292100" cy="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0</xdr:colOff>
      <xdr:row>26</xdr:row>
      <xdr:rowOff>63500</xdr:rowOff>
    </xdr:from>
    <xdr:to>
      <xdr:col>33</xdr:col>
      <xdr:colOff>88900</xdr:colOff>
      <xdr:row>26</xdr:row>
      <xdr:rowOff>63500</xdr:rowOff>
    </xdr:to>
    <xdr:sp macro="" textlink="">
      <xdr:nvSpPr>
        <xdr:cNvPr id="2428" name="Line 186"/>
        <xdr:cNvSpPr>
          <a:spLocks noChangeShapeType="1"/>
        </xdr:cNvSpPr>
      </xdr:nvSpPr>
      <xdr:spPr bwMode="auto">
        <a:xfrm flipV="1">
          <a:off x="6286500" y="5486400"/>
          <a:ext cx="292100" cy="0"/>
        </a:xfrm>
        <a:prstGeom prst="line">
          <a:avLst/>
        </a:prstGeom>
        <a:noFill/>
        <a:ln w="317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165100</xdr:colOff>
      <xdr:row>27</xdr:row>
      <xdr:rowOff>88900</xdr:rowOff>
    </xdr:from>
    <xdr:to>
      <xdr:col>33</xdr:col>
      <xdr:colOff>152400</xdr:colOff>
      <xdr:row>29</xdr:row>
      <xdr:rowOff>0</xdr:rowOff>
    </xdr:to>
    <xdr:sp macro="" textlink="">
      <xdr:nvSpPr>
        <xdr:cNvPr id="1212" name="Rectangle 188"/>
        <xdr:cNvSpPr>
          <a:spLocks noChangeArrowheads="1"/>
        </xdr:cNvSpPr>
      </xdr:nvSpPr>
      <xdr:spPr bwMode="auto">
        <a:xfrm>
          <a:off x="6908800" y="5803900"/>
          <a:ext cx="393700" cy="292100"/>
        </a:xfrm>
        <a:prstGeom prst="rect">
          <a:avLst/>
        </a:prstGeom>
        <a:solidFill>
          <a:srgbClr val="CCFF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p>
        <a:p>
          <a:pPr algn="l" rtl="0">
            <a:defRPr sz="1000"/>
          </a:pPr>
          <a:endParaRPr lang="nl-NL" sz="1000" b="0" i="0" u="none" strike="noStrike" baseline="0">
            <a:solidFill>
              <a:srgbClr val="000000"/>
            </a:solidFill>
            <a:latin typeface="Arial"/>
            <a:ea typeface="Arial"/>
            <a:cs typeface="Arial"/>
          </a:endParaRPr>
        </a:p>
      </xdr:txBody>
    </xdr:sp>
    <xdr:clientData/>
  </xdr:twoCellAnchor>
  <xdr:twoCellAnchor>
    <xdr:from>
      <xdr:col>31</xdr:col>
      <xdr:colOff>50800</xdr:colOff>
      <xdr:row>29</xdr:row>
      <xdr:rowOff>0</xdr:rowOff>
    </xdr:from>
    <xdr:to>
      <xdr:col>33</xdr:col>
      <xdr:colOff>177800</xdr:colOff>
      <xdr:row>31</xdr:row>
      <xdr:rowOff>38100</xdr:rowOff>
    </xdr:to>
    <xdr:sp macro="" textlink="">
      <xdr:nvSpPr>
        <xdr:cNvPr id="1213" name="Rectangle 189"/>
        <xdr:cNvSpPr>
          <a:spLocks noChangeArrowheads="1"/>
        </xdr:cNvSpPr>
      </xdr:nvSpPr>
      <xdr:spPr bwMode="auto">
        <a:xfrm>
          <a:off x="6794500" y="6096000"/>
          <a:ext cx="533400" cy="419100"/>
        </a:xfrm>
        <a:prstGeom prst="rect">
          <a:avLst/>
        </a:prstGeom>
        <a:solidFill>
          <a:srgbClr val="CCFF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p>
        <a:p>
          <a:pPr algn="l" rtl="0">
            <a:defRPr sz="1000"/>
          </a:pPr>
          <a:endParaRPr lang="nl-NL" sz="1000" b="0" i="0" u="none" strike="noStrike" baseline="0">
            <a:solidFill>
              <a:srgbClr val="000000"/>
            </a:solidFill>
            <a:latin typeface="Arial"/>
            <a:ea typeface="Arial"/>
            <a:cs typeface="Arial"/>
          </a:endParaRPr>
        </a:p>
        <a:p>
          <a:pPr algn="l" rtl="0">
            <a:defRPr sz="1000"/>
          </a:pPr>
          <a:r>
            <a:rPr lang="nl-NL" sz="1000" b="0" i="0" u="none" strike="noStrike" baseline="0">
              <a:solidFill>
                <a:srgbClr val="000000"/>
              </a:solidFill>
              <a:latin typeface="Arial"/>
              <a:ea typeface="Arial"/>
              <a:cs typeface="Arial"/>
            </a:rPr>
            <a:t>      </a:t>
          </a:r>
        </a:p>
      </xdr:txBody>
    </xdr:sp>
    <xdr:clientData/>
  </xdr:twoCellAnchor>
  <xdr:twoCellAnchor>
    <xdr:from>
      <xdr:col>31</xdr:col>
      <xdr:colOff>50800</xdr:colOff>
      <xdr:row>32</xdr:row>
      <xdr:rowOff>50800</xdr:rowOff>
    </xdr:from>
    <xdr:to>
      <xdr:col>33</xdr:col>
      <xdr:colOff>190500</xdr:colOff>
      <xdr:row>32</xdr:row>
      <xdr:rowOff>50800</xdr:rowOff>
    </xdr:to>
    <xdr:sp macro="" textlink="">
      <xdr:nvSpPr>
        <xdr:cNvPr id="2431" name="Line 190"/>
        <xdr:cNvSpPr>
          <a:spLocks noChangeShapeType="1"/>
        </xdr:cNvSpPr>
      </xdr:nvSpPr>
      <xdr:spPr bwMode="auto">
        <a:xfrm>
          <a:off x="6134100" y="6591300"/>
          <a:ext cx="546100" cy="0"/>
        </a:xfrm>
        <a:prstGeom prst="line">
          <a:avLst/>
        </a:prstGeom>
        <a:noFill/>
        <a:ln w="317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152400</xdr:colOff>
      <xdr:row>27</xdr:row>
      <xdr:rowOff>88900</xdr:rowOff>
    </xdr:from>
    <xdr:to>
      <xdr:col>34</xdr:col>
      <xdr:colOff>190500</xdr:colOff>
      <xdr:row>27</xdr:row>
      <xdr:rowOff>88900</xdr:rowOff>
    </xdr:to>
    <xdr:sp macro="" textlink="">
      <xdr:nvSpPr>
        <xdr:cNvPr id="2432" name="Line 191"/>
        <xdr:cNvSpPr>
          <a:spLocks noChangeShapeType="1"/>
        </xdr:cNvSpPr>
      </xdr:nvSpPr>
      <xdr:spPr bwMode="auto">
        <a:xfrm>
          <a:off x="6642100" y="5702300"/>
          <a:ext cx="1651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29</xdr:row>
      <xdr:rowOff>0</xdr:rowOff>
    </xdr:from>
    <xdr:to>
      <xdr:col>34</xdr:col>
      <xdr:colOff>177800</xdr:colOff>
      <xdr:row>29</xdr:row>
      <xdr:rowOff>0</xdr:rowOff>
    </xdr:to>
    <xdr:sp macro="" textlink="">
      <xdr:nvSpPr>
        <xdr:cNvPr id="2433" name="Line 192"/>
        <xdr:cNvSpPr>
          <a:spLocks noChangeShapeType="1"/>
        </xdr:cNvSpPr>
      </xdr:nvSpPr>
      <xdr:spPr bwMode="auto">
        <a:xfrm>
          <a:off x="6667500" y="5994400"/>
          <a:ext cx="1397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31</xdr:row>
      <xdr:rowOff>38100</xdr:rowOff>
    </xdr:from>
    <xdr:to>
      <xdr:col>34</xdr:col>
      <xdr:colOff>177800</xdr:colOff>
      <xdr:row>31</xdr:row>
      <xdr:rowOff>38100</xdr:rowOff>
    </xdr:to>
    <xdr:sp macro="" textlink="">
      <xdr:nvSpPr>
        <xdr:cNvPr id="2434" name="Line 193"/>
        <xdr:cNvSpPr>
          <a:spLocks noChangeShapeType="1"/>
        </xdr:cNvSpPr>
      </xdr:nvSpPr>
      <xdr:spPr bwMode="auto">
        <a:xfrm>
          <a:off x="6667500" y="6413500"/>
          <a:ext cx="1397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34</xdr:col>
      <xdr:colOff>165100</xdr:colOff>
      <xdr:row>27</xdr:row>
      <xdr:rowOff>76200</xdr:rowOff>
    </xdr:from>
    <xdr:to>
      <xdr:col>34</xdr:col>
      <xdr:colOff>165100</xdr:colOff>
      <xdr:row>29</xdr:row>
      <xdr:rowOff>12700</xdr:rowOff>
    </xdr:to>
    <xdr:sp macro="" textlink="">
      <xdr:nvSpPr>
        <xdr:cNvPr id="2435" name="Line 194"/>
        <xdr:cNvSpPr>
          <a:spLocks noChangeShapeType="1"/>
        </xdr:cNvSpPr>
      </xdr:nvSpPr>
      <xdr:spPr bwMode="auto">
        <a:xfrm>
          <a:off x="6807200" y="5689600"/>
          <a:ext cx="0" cy="317500"/>
        </a:xfrm>
        <a:prstGeom prst="line">
          <a:avLst/>
        </a:prstGeom>
        <a:noFill/>
        <a:ln w="317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34</xdr:col>
      <xdr:colOff>165100</xdr:colOff>
      <xdr:row>28</xdr:row>
      <xdr:rowOff>165100</xdr:rowOff>
    </xdr:from>
    <xdr:to>
      <xdr:col>34</xdr:col>
      <xdr:colOff>165100</xdr:colOff>
      <xdr:row>31</xdr:row>
      <xdr:rowOff>50800</xdr:rowOff>
    </xdr:to>
    <xdr:sp macro="" textlink="">
      <xdr:nvSpPr>
        <xdr:cNvPr id="2436" name="Line 195"/>
        <xdr:cNvSpPr>
          <a:spLocks noChangeShapeType="1"/>
        </xdr:cNvSpPr>
      </xdr:nvSpPr>
      <xdr:spPr bwMode="auto">
        <a:xfrm>
          <a:off x="6807200" y="5969000"/>
          <a:ext cx="0" cy="457200"/>
        </a:xfrm>
        <a:prstGeom prst="line">
          <a:avLst/>
        </a:prstGeom>
        <a:noFill/>
        <a:ln w="317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25400</xdr:colOff>
      <xdr:row>30</xdr:row>
      <xdr:rowOff>127000</xdr:rowOff>
    </xdr:from>
    <xdr:to>
      <xdr:col>33</xdr:col>
      <xdr:colOff>177800</xdr:colOff>
      <xdr:row>30</xdr:row>
      <xdr:rowOff>127000</xdr:rowOff>
    </xdr:to>
    <xdr:sp macro="" textlink="">
      <xdr:nvSpPr>
        <xdr:cNvPr id="2437" name="Line 196"/>
        <xdr:cNvSpPr>
          <a:spLocks noChangeShapeType="1"/>
        </xdr:cNvSpPr>
      </xdr:nvSpPr>
      <xdr:spPr bwMode="auto">
        <a:xfrm>
          <a:off x="6515100" y="6311900"/>
          <a:ext cx="1524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114300</xdr:colOff>
      <xdr:row>30</xdr:row>
      <xdr:rowOff>127000</xdr:rowOff>
    </xdr:from>
    <xdr:to>
      <xdr:col>31</xdr:col>
      <xdr:colOff>50800</xdr:colOff>
      <xdr:row>30</xdr:row>
      <xdr:rowOff>127000</xdr:rowOff>
    </xdr:to>
    <xdr:sp macro="" textlink="">
      <xdr:nvSpPr>
        <xdr:cNvPr id="2438" name="Line 197"/>
        <xdr:cNvSpPr>
          <a:spLocks noChangeShapeType="1"/>
        </xdr:cNvSpPr>
      </xdr:nvSpPr>
      <xdr:spPr bwMode="auto">
        <a:xfrm>
          <a:off x="5994400" y="63119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50800</xdr:colOff>
      <xdr:row>31</xdr:row>
      <xdr:rowOff>12700</xdr:rowOff>
    </xdr:from>
    <xdr:to>
      <xdr:col>31</xdr:col>
      <xdr:colOff>50800</xdr:colOff>
      <xdr:row>32</xdr:row>
      <xdr:rowOff>63500</xdr:rowOff>
    </xdr:to>
    <xdr:sp macro="" textlink="">
      <xdr:nvSpPr>
        <xdr:cNvPr id="2439" name="Line 198"/>
        <xdr:cNvSpPr>
          <a:spLocks noChangeShapeType="1"/>
        </xdr:cNvSpPr>
      </xdr:nvSpPr>
      <xdr:spPr bwMode="auto">
        <a:xfrm flipH="1">
          <a:off x="6134100" y="6388100"/>
          <a:ext cx="0" cy="2159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31</xdr:row>
      <xdr:rowOff>12700</xdr:rowOff>
    </xdr:from>
    <xdr:to>
      <xdr:col>33</xdr:col>
      <xdr:colOff>177800</xdr:colOff>
      <xdr:row>32</xdr:row>
      <xdr:rowOff>50800</xdr:rowOff>
    </xdr:to>
    <xdr:sp macro="" textlink="">
      <xdr:nvSpPr>
        <xdr:cNvPr id="2440" name="Line 199"/>
        <xdr:cNvSpPr>
          <a:spLocks noChangeShapeType="1"/>
        </xdr:cNvSpPr>
      </xdr:nvSpPr>
      <xdr:spPr bwMode="auto">
        <a:xfrm flipH="1">
          <a:off x="6667500" y="6388100"/>
          <a:ext cx="0" cy="2032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165100</xdr:colOff>
      <xdr:row>29</xdr:row>
      <xdr:rowOff>88900</xdr:rowOff>
    </xdr:from>
    <xdr:to>
      <xdr:col>33</xdr:col>
      <xdr:colOff>25400</xdr:colOff>
      <xdr:row>30</xdr:row>
      <xdr:rowOff>127000</xdr:rowOff>
    </xdr:to>
    <xdr:sp macro="" textlink="">
      <xdr:nvSpPr>
        <xdr:cNvPr id="2441" name="Line 200"/>
        <xdr:cNvSpPr>
          <a:spLocks noChangeShapeType="1"/>
        </xdr:cNvSpPr>
      </xdr:nvSpPr>
      <xdr:spPr bwMode="auto">
        <a:xfrm flipH="1" flipV="1">
          <a:off x="6248400" y="6083300"/>
          <a:ext cx="266700" cy="228600"/>
        </a:xfrm>
        <a:prstGeom prst="line">
          <a:avLst/>
        </a:prstGeom>
        <a:noFill/>
        <a:ln w="317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25400</xdr:colOff>
      <xdr:row>26</xdr:row>
      <xdr:rowOff>177800</xdr:rowOff>
    </xdr:from>
    <xdr:to>
      <xdr:col>31</xdr:col>
      <xdr:colOff>190500</xdr:colOff>
      <xdr:row>26</xdr:row>
      <xdr:rowOff>177800</xdr:rowOff>
    </xdr:to>
    <xdr:sp macro="" textlink="">
      <xdr:nvSpPr>
        <xdr:cNvPr id="2442" name="Line 201"/>
        <xdr:cNvSpPr>
          <a:spLocks noChangeShapeType="1"/>
        </xdr:cNvSpPr>
      </xdr:nvSpPr>
      <xdr:spPr bwMode="auto">
        <a:xfrm flipH="1">
          <a:off x="6108700" y="5600700"/>
          <a:ext cx="1651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139700</xdr:colOff>
      <xdr:row>28</xdr:row>
      <xdr:rowOff>0</xdr:rowOff>
    </xdr:from>
    <xdr:to>
      <xdr:col>33</xdr:col>
      <xdr:colOff>139700</xdr:colOff>
      <xdr:row>28</xdr:row>
      <xdr:rowOff>0</xdr:rowOff>
    </xdr:to>
    <xdr:sp macro="" textlink="">
      <xdr:nvSpPr>
        <xdr:cNvPr id="2443" name="Line 202"/>
        <xdr:cNvSpPr>
          <a:spLocks noChangeShapeType="1"/>
        </xdr:cNvSpPr>
      </xdr:nvSpPr>
      <xdr:spPr bwMode="auto">
        <a:xfrm>
          <a:off x="6223000" y="5803900"/>
          <a:ext cx="406400" cy="0"/>
        </a:xfrm>
        <a:prstGeom prst="line">
          <a:avLst/>
        </a:prstGeom>
        <a:noFill/>
        <a:ln w="317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12700</xdr:colOff>
      <xdr:row>26</xdr:row>
      <xdr:rowOff>127000</xdr:rowOff>
    </xdr:from>
    <xdr:to>
      <xdr:col>33</xdr:col>
      <xdr:colOff>88900</xdr:colOff>
      <xdr:row>26</xdr:row>
      <xdr:rowOff>177800</xdr:rowOff>
    </xdr:to>
    <xdr:sp macro="" textlink="">
      <xdr:nvSpPr>
        <xdr:cNvPr id="2444" name="Rectangle 203"/>
        <xdr:cNvSpPr>
          <a:spLocks noChangeArrowheads="1"/>
        </xdr:cNvSpPr>
      </xdr:nvSpPr>
      <xdr:spPr bwMode="auto">
        <a:xfrm>
          <a:off x="6299200" y="5549900"/>
          <a:ext cx="279400" cy="50800"/>
        </a:xfrm>
        <a:prstGeom prst="rect">
          <a:avLst/>
        </a:prstGeom>
        <a:solidFill>
          <a:srgbClr val="FFFFFF"/>
        </a:solidFill>
        <a:ln w="19050">
          <a:solidFill>
            <a:srgbClr val="000000"/>
          </a:solidFill>
          <a:miter lim="800000"/>
          <a:headEnd/>
          <a:tailEnd/>
        </a:ln>
      </xdr:spPr>
      <xdr:txBody>
        <a:bodyPr rtlCol="0"/>
        <a:lstStyle/>
        <a:p>
          <a:pPr algn="ctr"/>
          <a:endParaRPr lang="nl-NL"/>
        </a:p>
      </xdr:txBody>
    </xdr:sp>
    <xdr:clientData/>
  </xdr:twoCellAnchor>
  <xdr:twoCellAnchor>
    <xdr:from>
      <xdr:col>31</xdr:col>
      <xdr:colOff>25400</xdr:colOff>
      <xdr:row>27</xdr:row>
      <xdr:rowOff>88900</xdr:rowOff>
    </xdr:from>
    <xdr:to>
      <xdr:col>31</xdr:col>
      <xdr:colOff>152400</xdr:colOff>
      <xdr:row>27</xdr:row>
      <xdr:rowOff>88900</xdr:rowOff>
    </xdr:to>
    <xdr:sp macro="" textlink="">
      <xdr:nvSpPr>
        <xdr:cNvPr id="2445" name="Line 204"/>
        <xdr:cNvSpPr>
          <a:spLocks noChangeShapeType="1"/>
        </xdr:cNvSpPr>
      </xdr:nvSpPr>
      <xdr:spPr bwMode="auto">
        <a:xfrm flipH="1" flipV="1">
          <a:off x="6108700" y="5702300"/>
          <a:ext cx="1270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63500</xdr:colOff>
      <xdr:row>27</xdr:row>
      <xdr:rowOff>76200</xdr:rowOff>
    </xdr:from>
    <xdr:to>
      <xdr:col>31</xdr:col>
      <xdr:colOff>63500</xdr:colOff>
      <xdr:row>27</xdr:row>
      <xdr:rowOff>177800</xdr:rowOff>
    </xdr:to>
    <xdr:sp macro="" textlink="">
      <xdr:nvSpPr>
        <xdr:cNvPr id="2446" name="Line 205"/>
        <xdr:cNvSpPr>
          <a:spLocks noChangeShapeType="1"/>
        </xdr:cNvSpPr>
      </xdr:nvSpPr>
      <xdr:spPr bwMode="auto">
        <a:xfrm>
          <a:off x="6146800" y="5689600"/>
          <a:ext cx="0" cy="101600"/>
        </a:xfrm>
        <a:prstGeom prst="line">
          <a:avLst/>
        </a:prstGeom>
        <a:noFill/>
        <a:ln w="3175">
          <a:solidFill>
            <a:srgbClr val="000000"/>
          </a:solidFill>
          <a:round/>
          <a:headEnd type="stealth" w="med" len="med"/>
          <a:tailEnd type="none" w="med" len="sm"/>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63500</xdr:colOff>
      <xdr:row>26</xdr:row>
      <xdr:rowOff>76200</xdr:rowOff>
    </xdr:from>
    <xdr:to>
      <xdr:col>31</xdr:col>
      <xdr:colOff>63500</xdr:colOff>
      <xdr:row>26</xdr:row>
      <xdr:rowOff>177800</xdr:rowOff>
    </xdr:to>
    <xdr:sp macro="" textlink="">
      <xdr:nvSpPr>
        <xdr:cNvPr id="2447" name="Line 206"/>
        <xdr:cNvSpPr>
          <a:spLocks noChangeShapeType="1"/>
        </xdr:cNvSpPr>
      </xdr:nvSpPr>
      <xdr:spPr bwMode="auto">
        <a:xfrm flipV="1">
          <a:off x="6146800" y="5499100"/>
          <a:ext cx="0" cy="101600"/>
        </a:xfrm>
        <a:prstGeom prst="line">
          <a:avLst/>
        </a:prstGeom>
        <a:noFill/>
        <a:ln w="3175" cap="rnd">
          <a:solidFill>
            <a:srgbClr val="000000"/>
          </a:solidFill>
          <a:round/>
          <a:headEnd type="stealth" w="med" len="med"/>
          <a:tailEnd type="none" w="sm" len="sm"/>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38100</xdr:colOff>
      <xdr:row>28</xdr:row>
      <xdr:rowOff>12700</xdr:rowOff>
    </xdr:from>
    <xdr:to>
      <xdr:col>32</xdr:col>
      <xdr:colOff>139700</xdr:colOff>
      <xdr:row>28</xdr:row>
      <xdr:rowOff>101600</xdr:rowOff>
    </xdr:to>
    <xdr:sp macro="" textlink="">
      <xdr:nvSpPr>
        <xdr:cNvPr id="2448" name="Line 207"/>
        <xdr:cNvSpPr>
          <a:spLocks noChangeShapeType="1"/>
        </xdr:cNvSpPr>
      </xdr:nvSpPr>
      <xdr:spPr bwMode="auto">
        <a:xfrm flipH="1">
          <a:off x="6324600" y="5816600"/>
          <a:ext cx="101600" cy="889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76200</xdr:colOff>
      <xdr:row>28</xdr:row>
      <xdr:rowOff>101600</xdr:rowOff>
    </xdr:from>
    <xdr:to>
      <xdr:col>32</xdr:col>
      <xdr:colOff>38100</xdr:colOff>
      <xdr:row>28</xdr:row>
      <xdr:rowOff>101600</xdr:rowOff>
    </xdr:to>
    <xdr:sp macro="" textlink="">
      <xdr:nvSpPr>
        <xdr:cNvPr id="2449" name="Line 208"/>
        <xdr:cNvSpPr>
          <a:spLocks noChangeShapeType="1"/>
        </xdr:cNvSpPr>
      </xdr:nvSpPr>
      <xdr:spPr bwMode="auto">
        <a:xfrm flipH="1">
          <a:off x="5956300" y="5905500"/>
          <a:ext cx="3683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12700</xdr:colOff>
      <xdr:row>26</xdr:row>
      <xdr:rowOff>177800</xdr:rowOff>
    </xdr:from>
    <xdr:to>
      <xdr:col>33</xdr:col>
      <xdr:colOff>88900</xdr:colOff>
      <xdr:row>27</xdr:row>
      <xdr:rowOff>88900</xdr:rowOff>
    </xdr:to>
    <xdr:sp macro="" textlink="">
      <xdr:nvSpPr>
        <xdr:cNvPr id="2450" name="Rectangle 209"/>
        <xdr:cNvSpPr>
          <a:spLocks noChangeArrowheads="1"/>
        </xdr:cNvSpPr>
      </xdr:nvSpPr>
      <xdr:spPr bwMode="auto">
        <a:xfrm>
          <a:off x="6299200" y="5600700"/>
          <a:ext cx="279400" cy="101600"/>
        </a:xfrm>
        <a:prstGeom prst="rect">
          <a:avLst/>
        </a:prstGeom>
        <a:solidFill>
          <a:srgbClr val="99CCFF"/>
        </a:solidFill>
        <a:ln w="19050">
          <a:solidFill>
            <a:srgbClr val="000000"/>
          </a:solidFill>
          <a:miter lim="800000"/>
          <a:headEnd/>
          <a:tailEnd/>
        </a:ln>
      </xdr:spPr>
      <xdr:txBody>
        <a:bodyPr rtlCol="0"/>
        <a:lstStyle/>
        <a:p>
          <a:pPr algn="ctr"/>
          <a:endParaRPr lang="nl-NL"/>
        </a:p>
      </xdr:txBody>
    </xdr:sp>
    <xdr:clientData/>
  </xdr:twoCellAnchor>
  <xdr:twoCellAnchor>
    <xdr:from>
      <xdr:col>33</xdr:col>
      <xdr:colOff>76200</xdr:colOff>
      <xdr:row>26</xdr:row>
      <xdr:rowOff>63500</xdr:rowOff>
    </xdr:from>
    <xdr:to>
      <xdr:col>33</xdr:col>
      <xdr:colOff>76200</xdr:colOff>
      <xdr:row>26</xdr:row>
      <xdr:rowOff>139700</xdr:rowOff>
    </xdr:to>
    <xdr:sp macro="" textlink="">
      <xdr:nvSpPr>
        <xdr:cNvPr id="2451" name="Line 211"/>
        <xdr:cNvSpPr>
          <a:spLocks noChangeShapeType="1"/>
        </xdr:cNvSpPr>
      </xdr:nvSpPr>
      <xdr:spPr bwMode="auto">
        <a:xfrm flipV="1">
          <a:off x="6565900" y="5486400"/>
          <a:ext cx="0" cy="762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0</xdr:colOff>
      <xdr:row>26</xdr:row>
      <xdr:rowOff>50800</xdr:rowOff>
    </xdr:from>
    <xdr:to>
      <xdr:col>32</xdr:col>
      <xdr:colOff>0</xdr:colOff>
      <xdr:row>26</xdr:row>
      <xdr:rowOff>139700</xdr:rowOff>
    </xdr:to>
    <xdr:sp macro="" textlink="">
      <xdr:nvSpPr>
        <xdr:cNvPr id="2452" name="Line 212"/>
        <xdr:cNvSpPr>
          <a:spLocks noChangeShapeType="1"/>
        </xdr:cNvSpPr>
      </xdr:nvSpPr>
      <xdr:spPr bwMode="auto">
        <a:xfrm flipH="1" flipV="1">
          <a:off x="6286500" y="5473700"/>
          <a:ext cx="0" cy="889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20</xdr:col>
      <xdr:colOff>127000</xdr:colOff>
      <xdr:row>34</xdr:row>
      <xdr:rowOff>139700</xdr:rowOff>
    </xdr:from>
    <xdr:to>
      <xdr:col>20</xdr:col>
      <xdr:colOff>215900</xdr:colOff>
      <xdr:row>34</xdr:row>
      <xdr:rowOff>254000</xdr:rowOff>
    </xdr:to>
    <xdr:sp macro="" textlink="">
      <xdr:nvSpPr>
        <xdr:cNvPr id="2454" name="Line 215"/>
        <xdr:cNvSpPr>
          <a:spLocks noChangeShapeType="1"/>
        </xdr:cNvSpPr>
      </xdr:nvSpPr>
      <xdr:spPr bwMode="auto">
        <a:xfrm>
          <a:off x="3911600" y="7124700"/>
          <a:ext cx="88900" cy="1143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20</xdr:col>
      <xdr:colOff>127000</xdr:colOff>
      <xdr:row>35</xdr:row>
      <xdr:rowOff>114300</xdr:rowOff>
    </xdr:from>
    <xdr:to>
      <xdr:col>20</xdr:col>
      <xdr:colOff>203200</xdr:colOff>
      <xdr:row>35</xdr:row>
      <xdr:rowOff>228600</xdr:rowOff>
    </xdr:to>
    <xdr:sp macro="" textlink="">
      <xdr:nvSpPr>
        <xdr:cNvPr id="2455" name="Line 216"/>
        <xdr:cNvSpPr>
          <a:spLocks noChangeShapeType="1"/>
        </xdr:cNvSpPr>
      </xdr:nvSpPr>
      <xdr:spPr bwMode="auto">
        <a:xfrm flipV="1">
          <a:off x="3911600" y="7366000"/>
          <a:ext cx="76200" cy="1143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26</xdr:col>
      <xdr:colOff>0</xdr:colOff>
      <xdr:row>33</xdr:row>
      <xdr:rowOff>88900</xdr:rowOff>
    </xdr:from>
    <xdr:to>
      <xdr:col>26</xdr:col>
      <xdr:colOff>190500</xdr:colOff>
      <xdr:row>33</xdr:row>
      <xdr:rowOff>88900</xdr:rowOff>
    </xdr:to>
    <xdr:sp macro="" textlink="">
      <xdr:nvSpPr>
        <xdr:cNvPr id="2456" name="Line 213"/>
        <xdr:cNvSpPr>
          <a:spLocks noChangeShapeType="1"/>
        </xdr:cNvSpPr>
      </xdr:nvSpPr>
      <xdr:spPr bwMode="auto">
        <a:xfrm>
          <a:off x="5067300" y="685800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177800</xdr:colOff>
      <xdr:row>29</xdr:row>
      <xdr:rowOff>88900</xdr:rowOff>
    </xdr:from>
    <xdr:to>
      <xdr:col>31</xdr:col>
      <xdr:colOff>165100</xdr:colOff>
      <xdr:row>29</xdr:row>
      <xdr:rowOff>88900</xdr:rowOff>
    </xdr:to>
    <xdr:sp macro="" textlink="">
      <xdr:nvSpPr>
        <xdr:cNvPr id="2457" name="Line 200"/>
        <xdr:cNvSpPr>
          <a:spLocks noChangeShapeType="1"/>
        </xdr:cNvSpPr>
      </xdr:nvSpPr>
      <xdr:spPr bwMode="auto">
        <a:xfrm flipH="1" flipV="1">
          <a:off x="6057900" y="6083300"/>
          <a:ext cx="190500" cy="0"/>
        </a:xfrm>
        <a:prstGeom prst="line">
          <a:avLst/>
        </a:prstGeom>
        <a:noFill/>
        <a:ln w="317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editAs="oneCell">
    <xdr:from>
      <xdr:col>6</xdr:col>
      <xdr:colOff>7938</xdr:colOff>
      <xdr:row>0</xdr:row>
      <xdr:rowOff>63500</xdr:rowOff>
    </xdr:from>
    <xdr:to>
      <xdr:col>26</xdr:col>
      <xdr:colOff>67469</xdr:colOff>
      <xdr:row>4</xdr:row>
      <xdr:rowOff>348923</xdr:rowOff>
    </xdr:to>
    <xdr:pic>
      <xdr:nvPicPr>
        <xdr:cNvPr id="89" name="Picture 3"/>
        <xdr:cNvPicPr/>
      </xdr:nvPicPr>
      <xdr:blipFill>
        <a:blip xmlns:r="http://schemas.openxmlformats.org/officeDocument/2006/relationships" r:embed="rId1" cstate="print"/>
        <a:srcRect/>
        <a:stretch>
          <a:fillRect/>
        </a:stretch>
      </xdr:blipFill>
      <xdr:spPr bwMode="auto">
        <a:xfrm>
          <a:off x="1227138" y="63500"/>
          <a:ext cx="4581525" cy="104742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BD157"/>
  <sheetViews>
    <sheetView tabSelected="1" topLeftCell="A22" zoomScale="80" zoomScaleNormal="80" workbookViewId="0">
      <selection activeCell="H35" sqref="H35:J35"/>
    </sheetView>
  </sheetViews>
  <sheetFormatPr defaultColWidth="8.85546875" defaultRowHeight="12.75"/>
  <cols>
    <col min="1" max="1" width="4.7109375" customWidth="1"/>
    <col min="2" max="4" width="2.7109375" customWidth="1"/>
    <col min="5" max="5" width="3.28515625" customWidth="1"/>
    <col min="6" max="6" width="2.7109375" customWidth="1"/>
    <col min="7" max="7" width="2.85546875" customWidth="1"/>
    <col min="8" max="8" width="4.140625" customWidth="1"/>
    <col min="9" max="9" width="1.42578125" hidden="1" customWidth="1"/>
    <col min="10" max="10" width="5.140625" customWidth="1"/>
    <col min="11" max="11" width="3.140625" customWidth="1"/>
    <col min="12" max="12" width="1.85546875" customWidth="1"/>
    <col min="13" max="13" width="2.140625" customWidth="1"/>
    <col min="14" max="14" width="2" customWidth="1"/>
    <col min="15" max="15" width="1.85546875" customWidth="1"/>
    <col min="16" max="16" width="4.5703125" customWidth="1"/>
    <col min="17" max="17" width="4.7109375" customWidth="1"/>
    <col min="18" max="18" width="2.5703125" customWidth="1"/>
    <col min="19" max="19" width="2.7109375" customWidth="1"/>
    <col min="20" max="20" width="2.28515625" customWidth="1"/>
    <col min="21" max="21" width="3.7109375" customWidth="1"/>
    <col min="22" max="22" width="2.7109375" customWidth="1"/>
    <col min="23" max="23" width="3.5703125" customWidth="1"/>
    <col min="24" max="24" width="2.7109375" customWidth="1"/>
    <col min="25" max="25" width="3.5703125" customWidth="1"/>
    <col min="26" max="26" width="3.28515625" customWidth="1"/>
    <col min="27" max="28" width="2.7109375" customWidth="1"/>
    <col min="29" max="29" width="3.42578125" customWidth="1"/>
    <col min="30" max="34" width="2.7109375" customWidth="1"/>
    <col min="35" max="35" width="1.42578125" customWidth="1"/>
    <col min="36" max="36" width="4.5703125" customWidth="1"/>
    <col min="37" max="39" width="2.7109375" customWidth="1"/>
    <col min="40" max="40" width="2.42578125" customWidth="1"/>
    <col min="41" max="51" width="2.7109375" customWidth="1"/>
    <col min="52" max="52" width="2.7109375" style="10" customWidth="1"/>
    <col min="53" max="83" width="2.7109375" customWidth="1"/>
  </cols>
  <sheetData>
    <row r="1" spans="1:53" ht="15" customHeight="1"/>
    <row r="2" spans="1:53" ht="15" customHeight="1"/>
    <row r="3" spans="1:53" ht="15" customHeight="1"/>
    <row r="4" spans="1:53" ht="15" customHeight="1"/>
    <row r="5" spans="1:53" ht="30.75" customHeight="1" thickBot="1"/>
    <row r="6" spans="1:53" ht="18.75" customHeight="1" thickTop="1">
      <c r="A6" s="127" t="s">
        <v>61</v>
      </c>
      <c r="B6" s="128"/>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9"/>
    </row>
    <row r="7" spans="1:53" ht="9.9499999999999993" customHeight="1" thickBot="1">
      <c r="A7" s="130"/>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2"/>
    </row>
    <row r="8" spans="1:53" ht="24.95" customHeight="1" thickTop="1" thickBot="1">
      <c r="A8" s="133" t="s">
        <v>43</v>
      </c>
      <c r="B8" s="134"/>
      <c r="C8" s="134"/>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5"/>
    </row>
    <row r="9" spans="1:53" ht="24.75" customHeight="1" thickTop="1" thickBot="1">
      <c r="A9" s="139" t="s">
        <v>49</v>
      </c>
      <c r="B9" s="140"/>
      <c r="C9" s="141">
        <v>1</v>
      </c>
      <c r="D9" s="141"/>
      <c r="E9" s="69"/>
      <c r="F9" s="69"/>
      <c r="G9" s="69"/>
      <c r="H9" s="69"/>
      <c r="I9" s="69"/>
      <c r="J9" s="69" t="s">
        <v>50</v>
      </c>
      <c r="K9" s="69"/>
      <c r="L9" s="69"/>
      <c r="M9" s="69"/>
      <c r="N9" s="69"/>
      <c r="O9" s="69"/>
      <c r="P9" s="142">
        <f>H36*1000</f>
        <v>0</v>
      </c>
      <c r="Q9" s="142"/>
      <c r="R9" s="142"/>
      <c r="S9" s="70" t="s">
        <v>51</v>
      </c>
      <c r="T9" s="69"/>
      <c r="U9" s="19" t="s">
        <v>9</v>
      </c>
      <c r="V9" s="142">
        <f>V35</f>
        <v>0</v>
      </c>
      <c r="W9" s="142"/>
      <c r="X9" s="143" t="s">
        <v>52</v>
      </c>
      <c r="Y9" s="143"/>
      <c r="Z9" s="69" t="s">
        <v>9</v>
      </c>
      <c r="AA9" s="144">
        <f>V36</f>
        <v>0</v>
      </c>
      <c r="AB9" s="144"/>
      <c r="AC9" s="69"/>
      <c r="AD9" s="67"/>
      <c r="AE9" s="67"/>
      <c r="AF9" s="67"/>
      <c r="AG9" s="67"/>
      <c r="AH9" s="67"/>
      <c r="AI9" s="67"/>
      <c r="AJ9" s="68"/>
      <c r="AQ9" s="5"/>
      <c r="AR9" s="6"/>
      <c r="AS9" s="6"/>
      <c r="AT9" s="6"/>
      <c r="AU9" s="6"/>
      <c r="AV9" s="6"/>
      <c r="AW9" s="6"/>
      <c r="AX9" s="6"/>
      <c r="AY9" s="6"/>
      <c r="AZ9" s="32"/>
      <c r="BA9" s="1"/>
    </row>
    <row r="10" spans="1:53" ht="22.5" customHeight="1" thickTop="1" thickBot="1">
      <c r="A10" s="136" t="s">
        <v>0</v>
      </c>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8"/>
      <c r="AQ10" s="5"/>
      <c r="AR10" s="6"/>
      <c r="AS10" s="6"/>
      <c r="AT10" s="6"/>
      <c r="AU10" s="6"/>
      <c r="AV10" s="6"/>
      <c r="AW10" s="6"/>
      <c r="AX10" s="6"/>
      <c r="AY10" s="6"/>
      <c r="AZ10" s="32"/>
      <c r="BA10" s="1"/>
    </row>
    <row r="11" spans="1:53" ht="15.75" customHeight="1" thickTop="1">
      <c r="A11" s="1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16"/>
      <c r="AQ11" s="5"/>
      <c r="AR11" s="6"/>
      <c r="AS11" s="6"/>
      <c r="AT11" s="6"/>
      <c r="AU11" s="6"/>
      <c r="AV11" s="6"/>
      <c r="AW11" s="6"/>
      <c r="AX11" s="6"/>
      <c r="AY11" s="6"/>
      <c r="AZ11" s="32"/>
      <c r="BA11" s="1"/>
    </row>
    <row r="12" spans="1:53" ht="15.75" customHeight="1" thickBot="1">
      <c r="A12" s="15"/>
      <c r="B12" s="2"/>
      <c r="C12" s="2"/>
      <c r="D12" s="2" t="s">
        <v>26</v>
      </c>
      <c r="E12" s="2"/>
      <c r="F12" s="2"/>
      <c r="G12" s="2"/>
      <c r="H12" s="2"/>
      <c r="I12" s="2"/>
      <c r="J12" s="2" t="s">
        <v>27</v>
      </c>
      <c r="K12" s="2">
        <f>V36</f>
        <v>0</v>
      </c>
      <c r="L12" s="2"/>
      <c r="M12" s="2" t="s">
        <v>8</v>
      </c>
      <c r="N12" s="2"/>
      <c r="O12" s="115">
        <f>AH36</f>
        <v>0</v>
      </c>
      <c r="P12" s="116"/>
      <c r="Q12" s="116"/>
      <c r="R12" s="2"/>
      <c r="S12" s="2"/>
      <c r="T12" s="2"/>
      <c r="U12" s="2"/>
      <c r="V12" s="2"/>
      <c r="W12" s="2"/>
      <c r="X12" s="2"/>
      <c r="Y12" s="2"/>
      <c r="Z12" s="2"/>
      <c r="AA12" s="2"/>
      <c r="AB12" s="2" t="s">
        <v>9</v>
      </c>
      <c r="AC12" s="115">
        <f>V35</f>
        <v>0</v>
      </c>
      <c r="AD12" s="115"/>
      <c r="AE12" s="115"/>
      <c r="AF12" s="2"/>
      <c r="AG12" s="2"/>
      <c r="AH12" s="2"/>
      <c r="AI12" s="2"/>
      <c r="AJ12" s="16"/>
      <c r="AL12" s="5"/>
      <c r="AM12" s="5"/>
      <c r="AN12" s="5"/>
      <c r="AO12" s="5"/>
      <c r="AP12" s="5"/>
      <c r="AQ12" s="5"/>
      <c r="AR12" s="6"/>
      <c r="AS12" s="6"/>
      <c r="AT12" s="6"/>
      <c r="AU12" s="6"/>
      <c r="AV12" s="6"/>
      <c r="AW12" s="6"/>
      <c r="AX12" s="6"/>
      <c r="AY12" s="6"/>
      <c r="AZ12" s="32"/>
      <c r="BA12" s="1"/>
    </row>
    <row r="13" spans="1:53" ht="15.75" customHeight="1">
      <c r="A13" s="15"/>
      <c r="B13" s="2"/>
      <c r="C13" s="2"/>
      <c r="D13" s="2"/>
      <c r="E13" s="115" t="str">
        <f>IF((AA38&lt;=(AC36+H36+5)),"fout",AA38)</f>
        <v>fout</v>
      </c>
      <c r="F13" s="115"/>
      <c r="G13" s="115"/>
      <c r="H13" s="115"/>
      <c r="I13" s="2"/>
      <c r="J13" s="37"/>
      <c r="K13" s="38"/>
      <c r="L13" s="2" t="s">
        <v>53</v>
      </c>
      <c r="M13" s="4"/>
      <c r="N13" s="4"/>
      <c r="O13" s="4"/>
      <c r="P13" s="4"/>
      <c r="Q13" s="17">
        <f>H39</f>
        <v>0</v>
      </c>
      <c r="R13" s="2"/>
      <c r="S13" s="2"/>
      <c r="T13" s="2"/>
      <c r="U13" s="2"/>
      <c r="V13" s="2"/>
      <c r="W13" s="2"/>
      <c r="X13" s="2"/>
      <c r="Y13" s="2"/>
      <c r="Z13" s="2"/>
      <c r="AA13" s="2"/>
      <c r="AB13" s="2"/>
      <c r="AC13" s="2"/>
      <c r="AD13" s="2"/>
      <c r="AE13" s="2" t="s">
        <v>8</v>
      </c>
      <c r="AF13" s="2"/>
      <c r="AG13" s="115">
        <f>AH35</f>
        <v>0</v>
      </c>
      <c r="AH13" s="115"/>
      <c r="AI13" s="115"/>
      <c r="AJ13" s="16"/>
      <c r="AL13" s="5"/>
      <c r="AM13" s="5"/>
      <c r="AN13" s="5"/>
      <c r="AO13" s="5"/>
      <c r="AP13" s="5"/>
      <c r="AQ13" s="5"/>
      <c r="AR13" s="6"/>
      <c r="AS13" s="6"/>
      <c r="AT13" s="6"/>
      <c r="AU13" s="6"/>
      <c r="AV13" s="6"/>
      <c r="AW13" s="6"/>
      <c r="AX13" s="6"/>
      <c r="AY13" s="6"/>
      <c r="AZ13" s="32"/>
      <c r="BA13" s="1"/>
    </row>
    <row r="14" spans="1:53" ht="15.75" customHeight="1">
      <c r="A14" s="15"/>
      <c r="B14" s="2"/>
      <c r="C14" s="2"/>
      <c r="D14" s="2"/>
      <c r="E14" s="2"/>
      <c r="F14" s="2"/>
      <c r="G14" s="2"/>
      <c r="H14" s="4"/>
      <c r="I14" s="2"/>
      <c r="J14" s="39"/>
      <c r="K14" s="40"/>
      <c r="L14" s="2"/>
      <c r="M14" s="2"/>
      <c r="N14" s="2"/>
      <c r="O14" s="2"/>
      <c r="P14" s="2"/>
      <c r="Q14" s="2"/>
      <c r="R14" s="2"/>
      <c r="S14" s="2"/>
      <c r="T14" s="2"/>
      <c r="U14" s="2"/>
      <c r="V14" s="2"/>
      <c r="W14" s="2"/>
      <c r="X14" s="2"/>
      <c r="Y14" s="2"/>
      <c r="Z14" s="2"/>
      <c r="AA14" s="2"/>
      <c r="AB14" s="2"/>
      <c r="AC14" s="2"/>
      <c r="AD14" s="2"/>
      <c r="AE14" s="2"/>
      <c r="AF14" s="2"/>
      <c r="AG14" s="2"/>
      <c r="AH14" s="2"/>
      <c r="AI14" s="2"/>
      <c r="AJ14" s="16"/>
      <c r="AL14" s="5"/>
      <c r="AM14" s="5"/>
      <c r="AN14" s="5"/>
      <c r="AO14" s="5"/>
      <c r="AP14" s="5"/>
      <c r="AQ14" s="5"/>
      <c r="AR14" s="6"/>
      <c r="AS14" s="6"/>
      <c r="AT14" s="6"/>
      <c r="AU14" s="6"/>
      <c r="AV14" s="6"/>
      <c r="AW14" s="6"/>
      <c r="AX14" s="6"/>
      <c r="AY14" s="6"/>
      <c r="AZ14" s="32"/>
      <c r="BA14" s="1"/>
    </row>
    <row r="15" spans="1:53" ht="14.25" customHeight="1" thickBot="1">
      <c r="A15" s="15"/>
      <c r="B15" s="2"/>
      <c r="C15" s="2"/>
      <c r="D15" s="2"/>
      <c r="E15" s="2"/>
      <c r="F15" s="2"/>
      <c r="G15" s="2"/>
      <c r="H15" s="2"/>
      <c r="I15" s="2"/>
      <c r="J15" s="41"/>
      <c r="K15" s="42"/>
      <c r="L15" s="2"/>
      <c r="M15" s="2"/>
      <c r="N15" s="2"/>
      <c r="O15" s="2"/>
      <c r="P15" s="2"/>
      <c r="Q15" s="2"/>
      <c r="R15" s="2"/>
      <c r="S15" s="2"/>
      <c r="T15" s="2"/>
      <c r="U15" s="2"/>
      <c r="V15" s="2"/>
      <c r="W15" s="2"/>
      <c r="X15" s="2"/>
      <c r="Y15" s="2"/>
      <c r="Z15" s="2"/>
      <c r="AA15" s="2"/>
      <c r="AB15" s="2"/>
      <c r="AC15" s="2"/>
      <c r="AD15" s="2"/>
      <c r="AE15" s="2"/>
      <c r="AF15" s="2"/>
      <c r="AG15" s="2"/>
      <c r="AH15" s="2"/>
      <c r="AI15" s="2"/>
      <c r="AJ15" s="16"/>
      <c r="AL15" s="5"/>
      <c r="AM15" s="5"/>
      <c r="AN15" s="5"/>
      <c r="AO15" s="5"/>
      <c r="AP15" s="5"/>
      <c r="AQ15" s="5"/>
      <c r="AR15" s="6"/>
      <c r="AS15" s="6"/>
      <c r="AT15" s="6"/>
      <c r="AU15" s="6"/>
      <c r="AV15" s="6"/>
      <c r="AW15" s="6"/>
      <c r="AX15" s="6"/>
      <c r="AY15" s="6"/>
      <c r="AZ15" s="32"/>
      <c r="BA15" s="1"/>
    </row>
    <row r="16" spans="1:53" ht="10.5" customHeight="1">
      <c r="A16" s="15"/>
      <c r="B16" s="2"/>
      <c r="C16" s="2"/>
      <c r="D16" s="2"/>
      <c r="E16" s="2"/>
      <c r="F16" s="2"/>
      <c r="G16" s="2"/>
      <c r="H16" s="2"/>
      <c r="I16" s="2"/>
      <c r="J16" s="41"/>
      <c r="K16" s="42"/>
      <c r="L16" s="45"/>
      <c r="M16" s="46"/>
      <c r="N16" s="46"/>
      <c r="O16" s="46"/>
      <c r="P16" s="46"/>
      <c r="Q16" s="46"/>
      <c r="R16" s="46"/>
      <c r="S16" s="46"/>
      <c r="T16" s="46"/>
      <c r="U16" s="46"/>
      <c r="V16" s="46"/>
      <c r="W16" s="46"/>
      <c r="X16" s="46"/>
      <c r="Y16" s="46"/>
      <c r="Z16" s="46"/>
      <c r="AA16" s="47"/>
      <c r="AB16" s="2"/>
      <c r="AC16" s="2"/>
      <c r="AD16" s="2"/>
      <c r="AE16" s="2"/>
      <c r="AF16" s="2"/>
      <c r="AG16" s="2"/>
      <c r="AH16" s="2"/>
      <c r="AI16" s="2"/>
      <c r="AJ16" s="16"/>
      <c r="AL16" s="5"/>
      <c r="AM16" s="5"/>
      <c r="AN16" s="5"/>
      <c r="AO16" s="5"/>
      <c r="AP16" s="5"/>
      <c r="AQ16" s="5"/>
      <c r="AR16" s="6"/>
      <c r="AS16" s="6"/>
      <c r="AT16" s="6"/>
      <c r="AU16" s="6"/>
      <c r="AV16" s="6"/>
      <c r="AW16" s="6"/>
      <c r="AX16" s="6"/>
      <c r="AY16" s="6"/>
      <c r="AZ16" s="32"/>
      <c r="BA16" s="1"/>
    </row>
    <row r="17" spans="1:55" ht="15.75" customHeight="1" thickBot="1">
      <c r="A17" s="15"/>
      <c r="B17" s="2"/>
      <c r="C17" s="2"/>
      <c r="D17" s="2" t="s">
        <v>7</v>
      </c>
      <c r="E17" s="2"/>
      <c r="F17" s="115">
        <f>AC36</f>
        <v>0</v>
      </c>
      <c r="G17" s="115"/>
      <c r="H17" s="115"/>
      <c r="I17" s="2"/>
      <c r="J17" s="43"/>
      <c r="K17" s="44"/>
      <c r="L17" s="48"/>
      <c r="M17" s="49"/>
      <c r="N17" s="49"/>
      <c r="O17" s="49"/>
      <c r="P17" s="49"/>
      <c r="Q17" s="49"/>
      <c r="R17" s="49"/>
      <c r="S17" s="49"/>
      <c r="T17" s="49"/>
      <c r="U17" s="49"/>
      <c r="V17" s="49"/>
      <c r="W17" s="118">
        <f>H36</f>
        <v>0</v>
      </c>
      <c r="X17" s="119"/>
      <c r="Y17" s="49" t="s">
        <v>10</v>
      </c>
      <c r="Z17" s="49"/>
      <c r="AA17" s="50"/>
      <c r="AB17" s="2"/>
      <c r="AC17" s="2"/>
      <c r="AD17" s="2"/>
      <c r="AE17" s="2" t="s">
        <v>7</v>
      </c>
      <c r="AF17" s="2"/>
      <c r="AG17" s="115">
        <f>AC35</f>
        <v>0</v>
      </c>
      <c r="AH17" s="115"/>
      <c r="AI17" s="115"/>
      <c r="AJ17" s="16"/>
      <c r="AL17" s="5"/>
      <c r="AM17" s="5"/>
      <c r="AN17" s="5"/>
      <c r="AO17" s="5"/>
      <c r="AP17" s="5"/>
      <c r="AQ17" s="5"/>
      <c r="AR17" s="6"/>
      <c r="AS17" s="6"/>
      <c r="AT17" s="6"/>
      <c r="AU17" s="6"/>
      <c r="AV17" s="6"/>
      <c r="AW17" s="6"/>
      <c r="AX17" s="6"/>
      <c r="AY17" s="6"/>
      <c r="AZ17" s="32"/>
      <c r="BA17" s="1"/>
    </row>
    <row r="18" spans="1:55" ht="15.75" customHeight="1">
      <c r="A18" s="15"/>
      <c r="B18" s="2"/>
      <c r="C18" s="2"/>
      <c r="D18" s="2"/>
      <c r="E18" s="2"/>
      <c r="F18" s="2"/>
      <c r="G18" s="2"/>
      <c r="H18" s="2"/>
      <c r="I18" s="2"/>
      <c r="J18" s="2"/>
      <c r="K18" s="2"/>
      <c r="L18" s="2"/>
      <c r="M18" s="2"/>
      <c r="N18" s="2"/>
      <c r="O18" s="2"/>
      <c r="P18" s="2"/>
      <c r="Q18" s="2"/>
      <c r="R18" s="117">
        <f>H35</f>
        <v>0</v>
      </c>
      <c r="S18" s="117"/>
      <c r="T18" s="117"/>
      <c r="U18" s="2" t="s">
        <v>10</v>
      </c>
      <c r="V18" s="2"/>
      <c r="W18" s="2"/>
      <c r="X18" s="2"/>
      <c r="Y18" s="2"/>
      <c r="Z18" s="2"/>
      <c r="AA18" s="2"/>
      <c r="AB18" s="2"/>
      <c r="AC18" s="2"/>
      <c r="AD18" s="2"/>
      <c r="AE18" s="2"/>
      <c r="AF18" s="2"/>
      <c r="AG18" s="2"/>
      <c r="AH18" s="2"/>
      <c r="AI18" s="2"/>
      <c r="AJ18" s="16"/>
      <c r="AL18" s="5"/>
      <c r="AM18" s="5"/>
      <c r="AN18" s="5"/>
      <c r="AO18" s="5"/>
      <c r="AP18" s="5"/>
      <c r="AQ18" s="5"/>
      <c r="AR18" s="6"/>
      <c r="AS18" s="6"/>
      <c r="AT18" s="6"/>
      <c r="AU18" s="6"/>
      <c r="AV18" s="6"/>
      <c r="AW18" s="6"/>
      <c r="AX18" s="6"/>
      <c r="AY18" s="6"/>
      <c r="AZ18" s="32"/>
      <c r="BA18" s="1"/>
    </row>
    <row r="19" spans="1:55" ht="15.75" customHeight="1">
      <c r="A19" s="15"/>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16"/>
      <c r="AL19" s="5"/>
      <c r="AM19" s="5"/>
      <c r="AN19" s="5"/>
      <c r="AO19" s="5"/>
      <c r="AP19" s="5"/>
      <c r="AQ19" s="5"/>
      <c r="AR19" s="5"/>
      <c r="AS19" s="5"/>
      <c r="AT19" s="5"/>
      <c r="AU19" s="5"/>
      <c r="AV19" s="1"/>
    </row>
    <row r="20" spans="1:55" ht="12.75" customHeight="1">
      <c r="A20" s="15"/>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6"/>
      <c r="AL20" s="5"/>
      <c r="AM20" s="5"/>
      <c r="AN20" s="5"/>
      <c r="AO20" s="5"/>
      <c r="AP20" s="5"/>
      <c r="AQ20" s="5"/>
      <c r="AR20" s="5"/>
      <c r="AS20" s="5"/>
      <c r="AT20" s="5"/>
      <c r="AU20" s="5"/>
      <c r="AV20" s="1"/>
    </row>
    <row r="21" spans="1:55" ht="15" customHeight="1">
      <c r="A21" s="122" t="s">
        <v>14</v>
      </c>
      <c r="B21" s="121"/>
      <c r="C21" s="121"/>
      <c r="D21" s="121"/>
      <c r="E21" s="121"/>
      <c r="F21" s="121"/>
      <c r="G21" s="121"/>
      <c r="H21" s="121"/>
      <c r="I21" s="121"/>
      <c r="J21" s="121"/>
      <c r="K21" s="120">
        <f>AA41</f>
        <v>0</v>
      </c>
      <c r="L21" s="120"/>
      <c r="M21" s="120"/>
      <c r="N21" s="120"/>
      <c r="O21" s="120"/>
      <c r="P21" s="2" t="s">
        <v>19</v>
      </c>
      <c r="Q21" s="2"/>
      <c r="R21" s="121" t="s">
        <v>15</v>
      </c>
      <c r="S21" s="121"/>
      <c r="T21" s="121"/>
      <c r="U21" s="121"/>
      <c r="V21" s="121"/>
      <c r="W21" s="121"/>
      <c r="X21" s="121"/>
      <c r="Y21" s="121"/>
      <c r="Z21" s="121"/>
      <c r="AA21" s="121"/>
      <c r="AB21" s="121"/>
      <c r="AC21" s="120">
        <f>AA42*((3.14*H36*H35)-((3.14*((H37/2)^2))*H42)+(3.14*H37*H38))</f>
        <v>0</v>
      </c>
      <c r="AD21" s="120"/>
      <c r="AE21" s="120"/>
      <c r="AF21" s="120"/>
      <c r="AG21" s="120"/>
      <c r="AH21" s="2" t="s">
        <v>19</v>
      </c>
      <c r="AI21" s="2"/>
      <c r="AJ21" s="16"/>
      <c r="AL21" s="5"/>
      <c r="AM21" s="5"/>
      <c r="AN21" s="5"/>
      <c r="AO21" s="5"/>
      <c r="AP21" s="5"/>
      <c r="AQ21" s="5"/>
      <c r="AR21" s="5"/>
      <c r="AS21" s="5"/>
      <c r="AT21" s="5"/>
      <c r="AU21" s="5"/>
      <c r="AV21" s="1"/>
    </row>
    <row r="22" spans="1:55" ht="15" customHeight="1">
      <c r="A22" s="15"/>
      <c r="B22" s="2"/>
      <c r="C22" s="2"/>
      <c r="D22" s="2"/>
      <c r="E22" s="2"/>
      <c r="F22" s="2"/>
      <c r="G22" s="2"/>
      <c r="H22" s="2"/>
      <c r="I22" s="2"/>
      <c r="J22" s="2"/>
      <c r="K22" s="7"/>
      <c r="L22" s="7"/>
      <c r="M22" s="7"/>
      <c r="N22" s="7"/>
      <c r="O22" s="7"/>
      <c r="P22" s="2"/>
      <c r="Q22" s="2"/>
      <c r="R22" s="2"/>
      <c r="S22" s="2"/>
      <c r="T22" s="2"/>
      <c r="U22" s="2"/>
      <c r="V22" s="2"/>
      <c r="W22" s="2"/>
      <c r="X22" s="2"/>
      <c r="Y22" s="2"/>
      <c r="Z22" s="2"/>
      <c r="AA22" s="2"/>
      <c r="AB22" s="2"/>
      <c r="AC22" s="7"/>
      <c r="AD22" s="7"/>
      <c r="AE22" s="7"/>
      <c r="AF22" s="7"/>
      <c r="AG22" s="7"/>
      <c r="AH22" s="2"/>
      <c r="AI22" s="2"/>
      <c r="AJ22" s="16"/>
    </row>
    <row r="23" spans="1:55" ht="15" customHeight="1">
      <c r="A23" s="106">
        <f>ROUND(K21,2)</f>
        <v>0</v>
      </c>
      <c r="B23" s="107"/>
      <c r="C23" s="107"/>
      <c r="D23" s="107"/>
      <c r="E23" s="75" t="str">
        <f>IF(A23&lt;F23,"&lt;",IF(A23=F23,"=","&gt;"))</f>
        <v>=</v>
      </c>
      <c r="F23" s="107">
        <f>ROUND(AC21,2)</f>
        <v>0</v>
      </c>
      <c r="G23" s="107"/>
      <c r="H23" s="107"/>
      <c r="I23" s="2" t="s">
        <v>25</v>
      </c>
      <c r="J23" s="76" t="str">
        <f>IF(A23&lt;=F23,"De proef voldoet","De proef voldoet niet")</f>
        <v>De proef voldoet</v>
      </c>
      <c r="K23" s="7"/>
      <c r="L23" s="7"/>
      <c r="M23" s="7"/>
      <c r="N23" s="7"/>
      <c r="O23" s="77"/>
      <c r="P23" s="77"/>
      <c r="Q23" s="77"/>
      <c r="R23" s="123"/>
      <c r="S23" s="2"/>
      <c r="T23" s="2"/>
      <c r="U23" s="2"/>
      <c r="V23" s="2"/>
      <c r="W23" s="2"/>
      <c r="X23" s="2"/>
      <c r="Y23" s="2"/>
      <c r="Z23" s="2"/>
      <c r="AA23" s="2"/>
      <c r="AB23" s="2"/>
      <c r="AC23" s="7"/>
      <c r="AD23" s="7"/>
      <c r="AE23" s="7"/>
      <c r="AF23" s="7"/>
      <c r="AG23" s="7"/>
      <c r="AH23" s="2"/>
      <c r="AI23" s="2"/>
      <c r="AJ23" s="16"/>
    </row>
    <row r="24" spans="1:55" ht="15.75" customHeight="1" thickBot="1">
      <c r="A24" s="15"/>
      <c r="B24" s="2"/>
      <c r="C24" s="2"/>
      <c r="D24" s="2"/>
      <c r="E24" s="2"/>
      <c r="F24" s="2"/>
      <c r="G24" s="2"/>
      <c r="H24" s="2"/>
      <c r="I24" s="2"/>
      <c r="J24" s="2"/>
      <c r="K24" s="2"/>
      <c r="L24" s="2"/>
      <c r="M24" s="2"/>
      <c r="N24" s="2"/>
      <c r="O24" s="2"/>
      <c r="P24" s="2"/>
      <c r="Q24" s="2"/>
      <c r="R24" s="124"/>
      <c r="S24" s="2"/>
      <c r="T24" s="2"/>
      <c r="U24" s="2"/>
      <c r="V24" s="2"/>
      <c r="W24" s="2"/>
      <c r="X24" s="2"/>
      <c r="Y24" s="2"/>
      <c r="Z24" s="2"/>
      <c r="AA24" s="2"/>
      <c r="AB24" s="2"/>
      <c r="AC24" s="2"/>
      <c r="AD24" s="2"/>
      <c r="AE24" s="2"/>
      <c r="AF24" s="2"/>
      <c r="AG24" s="2"/>
      <c r="AH24" s="2"/>
      <c r="AI24" s="2"/>
      <c r="AJ24" s="16"/>
    </row>
    <row r="25" spans="1:55" ht="22.5" customHeight="1" thickTop="1" thickBot="1">
      <c r="A25" s="18"/>
      <c r="B25" s="19"/>
      <c r="C25" s="20"/>
      <c r="D25" s="19"/>
      <c r="E25" s="19"/>
      <c r="F25" s="19"/>
      <c r="G25" s="19" t="s">
        <v>39</v>
      </c>
      <c r="H25" s="19"/>
      <c r="I25" s="19"/>
      <c r="J25" s="19"/>
      <c r="K25" s="19"/>
      <c r="L25" s="19"/>
      <c r="M25" s="19"/>
      <c r="N25" s="19"/>
      <c r="O25" s="19"/>
      <c r="P25" s="19"/>
      <c r="Q25" s="112" t="s">
        <v>38</v>
      </c>
      <c r="R25" s="113"/>
      <c r="S25" s="113"/>
      <c r="T25" s="113"/>
      <c r="U25" s="113"/>
      <c r="V25" s="113"/>
      <c r="W25" s="113"/>
      <c r="X25" s="113"/>
      <c r="Y25" s="113"/>
      <c r="Z25" s="113"/>
      <c r="AA25" s="113"/>
      <c r="AB25" s="113"/>
      <c r="AC25" s="125">
        <f>V36</f>
        <v>0</v>
      </c>
      <c r="AD25" s="125"/>
      <c r="AE25" s="78"/>
      <c r="AF25" s="8"/>
      <c r="AG25" s="8"/>
      <c r="AH25" s="8"/>
      <c r="AI25" s="8"/>
      <c r="AJ25" s="9"/>
      <c r="AX25" s="10"/>
    </row>
    <row r="26" spans="1:55" ht="15" customHeight="1" thickTop="1">
      <c r="A26" s="15"/>
      <c r="B26" s="34"/>
      <c r="C26" s="2"/>
      <c r="D26" s="2"/>
      <c r="E26" s="2"/>
      <c r="F26" s="2"/>
      <c r="G26" s="2"/>
      <c r="H26" s="2"/>
      <c r="I26" s="2"/>
      <c r="J26" s="2"/>
      <c r="K26" s="2"/>
      <c r="L26" s="2"/>
      <c r="M26" s="2"/>
      <c r="N26" s="2"/>
      <c r="O26" s="2"/>
      <c r="P26" s="2"/>
      <c r="Q26" s="64" t="s">
        <v>45</v>
      </c>
      <c r="R26" s="2"/>
      <c r="S26" s="2"/>
      <c r="T26" s="2"/>
      <c r="U26" s="2"/>
      <c r="V26" s="2"/>
      <c r="W26" s="126">
        <v>0</v>
      </c>
      <c r="X26" s="126"/>
      <c r="Y26" s="52" t="s">
        <v>10</v>
      </c>
      <c r="Z26" s="51"/>
      <c r="AA26" s="101"/>
      <c r="AB26" s="101"/>
      <c r="AE26" s="51"/>
      <c r="AF26" s="51"/>
      <c r="AG26" s="114">
        <v>0.7</v>
      </c>
      <c r="AH26" s="114"/>
      <c r="AI26" s="51"/>
      <c r="AJ26" s="16"/>
      <c r="AQ26" s="11"/>
    </row>
    <row r="27" spans="1:55" ht="15" customHeight="1">
      <c r="A27" s="15"/>
      <c r="B27" s="2"/>
      <c r="C27" s="2"/>
      <c r="D27" s="109">
        <v>0</v>
      </c>
      <c r="E27" s="109"/>
      <c r="F27" s="2" t="s">
        <v>33</v>
      </c>
      <c r="G27" s="110"/>
      <c r="H27" s="110"/>
      <c r="I27" s="1"/>
      <c r="J27" s="2" t="s">
        <v>35</v>
      </c>
      <c r="K27" s="111">
        <f>D27^2</f>
        <v>0</v>
      </c>
      <c r="L27" s="111"/>
      <c r="M27" s="111"/>
      <c r="N27" s="2" t="s">
        <v>12</v>
      </c>
      <c r="O27" s="2"/>
      <c r="P27" s="2"/>
      <c r="Q27" s="15"/>
      <c r="R27" s="82"/>
      <c r="S27" s="82"/>
      <c r="T27" s="82"/>
      <c r="U27" s="82"/>
      <c r="V27" s="82"/>
      <c r="W27" s="82"/>
      <c r="X27" s="91" t="s">
        <v>60</v>
      </c>
      <c r="Y27" s="92"/>
      <c r="Z27" s="91"/>
      <c r="AA27" s="91"/>
      <c r="AB27" s="91"/>
      <c r="AC27" s="82"/>
      <c r="AD27" s="162">
        <v>0.04</v>
      </c>
      <c r="AE27" s="170"/>
      <c r="AF27" s="55"/>
      <c r="AG27" s="51"/>
      <c r="AH27" s="51"/>
      <c r="AI27" s="51"/>
      <c r="AJ27" s="16"/>
      <c r="AQ27" s="12"/>
    </row>
    <row r="28" spans="1:55" ht="15" customHeight="1" thickBot="1">
      <c r="A28" s="15"/>
      <c r="B28" s="2"/>
      <c r="C28" s="2"/>
      <c r="D28" s="2"/>
      <c r="E28" s="2"/>
      <c r="F28" s="2"/>
      <c r="G28" s="2"/>
      <c r="H28" s="2"/>
      <c r="I28" s="2"/>
      <c r="J28" s="2"/>
      <c r="K28" s="2"/>
      <c r="L28" s="2"/>
      <c r="M28" s="2"/>
      <c r="N28" s="2"/>
      <c r="O28" s="2"/>
      <c r="P28" s="2"/>
      <c r="Q28" s="15"/>
      <c r="R28" s="82"/>
      <c r="S28" s="82"/>
      <c r="T28" s="82"/>
      <c r="U28" s="81"/>
      <c r="V28" s="82"/>
      <c r="W28" s="82"/>
      <c r="Y28" s="93" t="s">
        <v>56</v>
      </c>
      <c r="Z28" s="165">
        <f>H36</f>
        <v>0</v>
      </c>
      <c r="AA28" s="171"/>
      <c r="AB28" s="2" t="s">
        <v>12</v>
      </c>
      <c r="AC28" s="83"/>
      <c r="AD28" s="51"/>
      <c r="AE28" s="51"/>
      <c r="AF28" s="51"/>
      <c r="AG28" s="60"/>
      <c r="AH28" s="60"/>
      <c r="AI28" s="53"/>
      <c r="AJ28" s="148">
        <v>0</v>
      </c>
    </row>
    <row r="29" spans="1:55" ht="15" customHeight="1" thickBot="1">
      <c r="A29" s="15"/>
      <c r="B29" s="2"/>
      <c r="C29" s="2"/>
      <c r="D29" s="109">
        <v>0</v>
      </c>
      <c r="E29" s="109"/>
      <c r="F29" s="33" t="s">
        <v>32</v>
      </c>
      <c r="G29" s="109">
        <v>0</v>
      </c>
      <c r="H29" s="109"/>
      <c r="I29" s="1"/>
      <c r="J29" s="2" t="s">
        <v>35</v>
      </c>
      <c r="K29" s="111">
        <f>D29*G29</f>
        <v>0</v>
      </c>
      <c r="L29" s="111"/>
      <c r="M29" s="111"/>
      <c r="N29" s="2" t="s">
        <v>12</v>
      </c>
      <c r="O29" s="2"/>
      <c r="P29" s="2"/>
      <c r="Q29" s="96" t="s">
        <v>55</v>
      </c>
      <c r="R29" s="97"/>
      <c r="S29" s="98"/>
      <c r="T29" s="98"/>
      <c r="U29" s="174">
        <f>(3.14*((AG32/2)^2))+(3.14*AG32*AJ30)+((3.14*((AG32/2)^2))-(3.14*((AD29/2)^2)))+(3.14*AD29*AJ28)+((3.14*((AD29/2)^2))-(3.14*((AG26/2)^2)))+(3.14*AG26*AD27)-(3.14*((Z28/2)^2))-(3.14*((Z29/2)^2))-(3.14*((Z30/2)^2))-(3.14*((Z31/2)^2))</f>
        <v>9.5157699999999998</v>
      </c>
      <c r="V29" s="175"/>
      <c r="W29" s="99" t="s">
        <v>12</v>
      </c>
      <c r="Y29" s="93" t="s">
        <v>57</v>
      </c>
      <c r="Z29" s="165">
        <f>H36</f>
        <v>0</v>
      </c>
      <c r="AA29" s="171"/>
      <c r="AB29" t="s">
        <v>12</v>
      </c>
      <c r="AC29" s="84"/>
      <c r="AD29" s="163">
        <v>1</v>
      </c>
      <c r="AE29" s="163"/>
      <c r="AF29" s="51"/>
      <c r="AG29" s="60"/>
      <c r="AH29" s="60"/>
      <c r="AI29" s="53"/>
      <c r="AJ29" s="148"/>
      <c r="BC29" s="4"/>
    </row>
    <row r="30" spans="1:55" ht="15" customHeight="1">
      <c r="A30" s="15"/>
      <c r="B30" s="2"/>
      <c r="C30" s="2"/>
      <c r="D30" s="2"/>
      <c r="E30" s="2"/>
      <c r="F30" s="2"/>
      <c r="G30" s="2"/>
      <c r="H30" s="2"/>
      <c r="I30" s="2"/>
      <c r="J30" s="2"/>
      <c r="K30" s="2"/>
      <c r="L30" s="2"/>
      <c r="M30" s="2"/>
      <c r="N30" s="2"/>
      <c r="O30" s="2"/>
      <c r="P30" s="2"/>
      <c r="Q30" s="36"/>
      <c r="R30" s="60"/>
      <c r="S30" s="60"/>
      <c r="T30" s="60"/>
      <c r="U30" s="87"/>
      <c r="V30" s="85"/>
      <c r="W30" s="86"/>
      <c r="Y30" s="94" t="s">
        <v>58</v>
      </c>
      <c r="Z30" s="172">
        <v>0</v>
      </c>
      <c r="AA30" s="173"/>
      <c r="AB30" t="s">
        <v>12</v>
      </c>
      <c r="AC30" s="83"/>
      <c r="AD30" s="149">
        <f>Z28</f>
        <v>0</v>
      </c>
      <c r="AE30" s="150"/>
      <c r="AF30" s="51"/>
      <c r="AG30" s="60"/>
      <c r="AH30" s="60"/>
      <c r="AI30" s="53"/>
      <c r="AJ30" s="148">
        <v>0</v>
      </c>
    </row>
    <row r="31" spans="1:55" ht="15" customHeight="1">
      <c r="A31" s="15"/>
      <c r="B31" s="2"/>
      <c r="C31" s="2"/>
      <c r="D31" s="110">
        <v>3.14</v>
      </c>
      <c r="E31" s="110"/>
      <c r="F31" s="33" t="s">
        <v>32</v>
      </c>
      <c r="G31" s="109">
        <v>0</v>
      </c>
      <c r="H31" s="109"/>
      <c r="I31" s="1"/>
      <c r="J31" s="2" t="s">
        <v>34</v>
      </c>
      <c r="K31" s="111">
        <f>D31*(G31^2)</f>
        <v>0</v>
      </c>
      <c r="L31" s="111"/>
      <c r="M31" s="111"/>
      <c r="N31" s="2" t="s">
        <v>12</v>
      </c>
      <c r="O31" s="2"/>
      <c r="P31" s="2"/>
      <c r="Q31" s="15"/>
      <c r="R31" s="82"/>
      <c r="S31" s="79"/>
      <c r="T31" s="80"/>
      <c r="U31" s="82"/>
      <c r="V31" s="82"/>
      <c r="W31" s="85"/>
      <c r="Y31" s="95" t="s">
        <v>59</v>
      </c>
      <c r="Z31" s="172">
        <v>0</v>
      </c>
      <c r="AA31" s="173"/>
      <c r="AB31" t="s">
        <v>12</v>
      </c>
      <c r="AC31" s="84"/>
      <c r="AD31" s="149">
        <f>Z29</f>
        <v>0</v>
      </c>
      <c r="AE31" s="151"/>
      <c r="AF31" s="51"/>
      <c r="AG31" s="61"/>
      <c r="AH31" s="60"/>
      <c r="AI31" s="54"/>
      <c r="AJ31" s="148"/>
    </row>
    <row r="32" spans="1:55" ht="13.5" customHeight="1">
      <c r="A32" s="15"/>
      <c r="B32" s="2"/>
      <c r="C32" s="2"/>
      <c r="D32" s="2"/>
      <c r="E32" s="2"/>
      <c r="F32" s="2"/>
      <c r="G32" s="2"/>
      <c r="H32" s="2"/>
      <c r="I32" s="2"/>
      <c r="J32" s="2"/>
      <c r="K32" s="2"/>
      <c r="L32" s="2"/>
      <c r="M32" s="2"/>
      <c r="N32" s="2"/>
      <c r="O32" s="2"/>
      <c r="P32" s="2"/>
      <c r="Q32" s="15"/>
      <c r="R32" s="82"/>
      <c r="S32" s="82"/>
      <c r="T32" s="82"/>
      <c r="U32" s="82"/>
      <c r="V32" s="63"/>
      <c r="W32" s="63"/>
      <c r="X32" s="89"/>
      <c r="Y32" s="89"/>
      <c r="Z32" s="88"/>
      <c r="AA32" s="88"/>
      <c r="AB32" s="89"/>
      <c r="AC32" s="90"/>
      <c r="AD32" s="51"/>
      <c r="AE32" s="51"/>
      <c r="AF32" s="51"/>
      <c r="AG32" s="162">
        <v>2.5</v>
      </c>
      <c r="AH32" s="162"/>
      <c r="AI32" s="51"/>
      <c r="AJ32" s="16"/>
    </row>
    <row r="33" spans="1:56" ht="18.600000000000001" customHeight="1" thickBot="1">
      <c r="A33" s="15"/>
      <c r="B33" s="2"/>
      <c r="C33" s="2"/>
      <c r="D33" s="2"/>
      <c r="E33" s="2"/>
      <c r="F33" s="2"/>
      <c r="G33" s="2"/>
      <c r="H33" s="2"/>
      <c r="I33" s="2"/>
      <c r="J33" s="2"/>
      <c r="K33" s="2"/>
      <c r="L33" s="2"/>
      <c r="M33" s="2"/>
      <c r="N33" s="2"/>
      <c r="O33" s="2"/>
      <c r="P33" s="2"/>
      <c r="Q33" s="15"/>
      <c r="R33" s="2"/>
      <c r="S33" s="2" t="s">
        <v>36</v>
      </c>
      <c r="T33" s="2" t="s">
        <v>37</v>
      </c>
      <c r="U33" s="154">
        <f>((3.14*((AG26/2)^2))*W26)*1000</f>
        <v>0</v>
      </c>
      <c r="V33" s="154"/>
      <c r="W33" s="62" t="s">
        <v>46</v>
      </c>
      <c r="X33" s="2"/>
      <c r="Y33" s="2"/>
      <c r="Z33" s="2" t="s">
        <v>44</v>
      </c>
      <c r="AA33" s="2" t="s">
        <v>37</v>
      </c>
      <c r="AB33" s="154">
        <f>U29*AA42</f>
        <v>0.95157700000000001</v>
      </c>
      <c r="AC33" s="154"/>
      <c r="AD33" s="62" t="s">
        <v>46</v>
      </c>
      <c r="AE33" s="2"/>
      <c r="AF33" s="2"/>
      <c r="AG33" s="35"/>
      <c r="AH33" s="35"/>
      <c r="AI33" s="2"/>
      <c r="AJ33" s="16"/>
    </row>
    <row r="34" spans="1:56" ht="17.25" thickTop="1" thickBot="1">
      <c r="A34" s="56" t="s">
        <v>1</v>
      </c>
      <c r="B34" s="57"/>
      <c r="C34" s="57"/>
      <c r="D34" s="57"/>
      <c r="E34" s="57"/>
      <c r="F34" s="57"/>
      <c r="G34" s="57"/>
      <c r="H34" s="57"/>
      <c r="I34" s="57"/>
      <c r="J34" s="57"/>
      <c r="K34" s="57"/>
      <c r="L34" s="57"/>
      <c r="M34" s="57"/>
      <c r="N34" s="57"/>
      <c r="O34" s="57"/>
      <c r="P34" s="57"/>
      <c r="Q34" s="65"/>
      <c r="R34" s="58"/>
      <c r="S34" s="58"/>
      <c r="T34" s="58"/>
      <c r="U34" s="66"/>
      <c r="V34" s="158">
        <f>ROUND(U33,2)</f>
        <v>0</v>
      </c>
      <c r="W34" s="159"/>
      <c r="X34" s="71" t="str">
        <f>IF(U33&lt;AB33,"&lt;",IF(U33=AB33,"=","&gt;"))</f>
        <v>&lt;</v>
      </c>
      <c r="Y34" s="152">
        <f>ROUND(AB33,2)</f>
        <v>0.95</v>
      </c>
      <c r="Z34" s="153"/>
      <c r="AA34" s="72"/>
      <c r="AB34" s="73" t="str">
        <f>IF(V34&lt;=Y34,"De proef voldoet","De proef voldoet niet")</f>
        <v>De proef voldoet</v>
      </c>
      <c r="AC34" s="74"/>
      <c r="AD34" s="58"/>
      <c r="AE34" s="58"/>
      <c r="AF34" s="58"/>
      <c r="AG34" s="58"/>
      <c r="AH34" s="58"/>
      <c r="AI34" s="58"/>
      <c r="AJ34" s="59"/>
    </row>
    <row r="35" spans="1:56" ht="21.75" customHeight="1" thickTop="1">
      <c r="A35" s="21" t="s">
        <v>2</v>
      </c>
      <c r="B35" s="3"/>
      <c r="C35" s="3"/>
      <c r="D35" s="3"/>
      <c r="E35" s="3"/>
      <c r="F35" s="3"/>
      <c r="G35" s="22" t="s">
        <v>11</v>
      </c>
      <c r="H35" s="108">
        <v>0</v>
      </c>
      <c r="I35" s="108"/>
      <c r="J35" s="108"/>
      <c r="K35" s="2" t="s">
        <v>10</v>
      </c>
      <c r="L35" s="2"/>
      <c r="M35" s="2"/>
      <c r="N35" s="2"/>
      <c r="O35" s="2"/>
      <c r="P35" s="2"/>
      <c r="Q35" s="27"/>
      <c r="R35" s="3" t="s">
        <v>48</v>
      </c>
      <c r="S35" s="3"/>
      <c r="T35" s="3"/>
      <c r="U35" s="3"/>
      <c r="V35" s="147"/>
      <c r="W35" s="147"/>
      <c r="X35" s="147"/>
      <c r="Y35" s="3"/>
      <c r="Z35" s="2" t="s">
        <v>22</v>
      </c>
      <c r="AA35" s="2"/>
      <c r="AB35" s="2"/>
      <c r="AC35" s="145">
        <v>0</v>
      </c>
      <c r="AD35" s="145"/>
      <c r="AE35" s="145"/>
      <c r="AF35" s="3" t="s">
        <v>24</v>
      </c>
      <c r="AG35" s="2"/>
      <c r="AH35" s="145">
        <v>0</v>
      </c>
      <c r="AI35" s="145"/>
      <c r="AJ35" s="146"/>
    </row>
    <row r="36" spans="1:56" ht="21.75" customHeight="1">
      <c r="A36" s="21" t="s">
        <v>20</v>
      </c>
      <c r="B36" s="3"/>
      <c r="C36" s="3"/>
      <c r="D36" s="3"/>
      <c r="E36" s="3"/>
      <c r="F36" s="3"/>
      <c r="G36" s="22" t="s">
        <v>11</v>
      </c>
      <c r="H36" s="108">
        <v>0</v>
      </c>
      <c r="I36" s="108"/>
      <c r="J36" s="108"/>
      <c r="K36" s="2" t="s">
        <v>10</v>
      </c>
      <c r="L36" s="2"/>
      <c r="M36" s="2"/>
      <c r="N36" s="2"/>
      <c r="O36" s="2"/>
      <c r="P36" s="2"/>
      <c r="Q36" s="16"/>
      <c r="R36" s="3" t="s">
        <v>48</v>
      </c>
      <c r="S36" s="3"/>
      <c r="T36" s="3"/>
      <c r="U36" s="3"/>
      <c r="V36" s="145"/>
      <c r="W36" s="157"/>
      <c r="X36" s="157"/>
      <c r="Y36" s="3"/>
      <c r="Z36" s="2" t="s">
        <v>23</v>
      </c>
      <c r="AA36" s="2"/>
      <c r="AB36" s="2"/>
      <c r="AC36" s="145">
        <v>0</v>
      </c>
      <c r="AD36" s="145"/>
      <c r="AE36" s="145"/>
      <c r="AF36" s="3" t="s">
        <v>24</v>
      </c>
      <c r="AG36" s="2"/>
      <c r="AH36" s="145">
        <v>0</v>
      </c>
      <c r="AI36" s="145"/>
      <c r="AJ36" s="146"/>
    </row>
    <row r="37" spans="1:56" ht="21.75" customHeight="1">
      <c r="A37" s="21" t="s">
        <v>21</v>
      </c>
      <c r="B37" s="3"/>
      <c r="C37" s="3"/>
      <c r="D37" s="3"/>
      <c r="E37" s="3"/>
      <c r="F37" s="3"/>
      <c r="G37" s="22" t="s">
        <v>11</v>
      </c>
      <c r="H37" s="160">
        <v>0.125</v>
      </c>
      <c r="I37" s="160"/>
      <c r="J37" s="160"/>
      <c r="K37" s="2" t="s">
        <v>10</v>
      </c>
      <c r="L37" s="2"/>
      <c r="M37" s="2"/>
      <c r="N37" s="2"/>
      <c r="O37" s="2"/>
      <c r="P37" s="2"/>
      <c r="Q37" s="16"/>
      <c r="R37" s="3" t="s">
        <v>40</v>
      </c>
      <c r="S37" s="3"/>
      <c r="T37" s="3"/>
      <c r="U37" s="3"/>
      <c r="V37" s="3"/>
      <c r="W37" s="3"/>
      <c r="X37" s="3"/>
      <c r="Y37" s="3"/>
      <c r="Z37" s="2" t="s">
        <v>11</v>
      </c>
      <c r="AA37" s="167">
        <v>0</v>
      </c>
      <c r="AB37" s="167"/>
      <c r="AC37" s="167"/>
      <c r="AD37" s="167"/>
      <c r="AE37" s="2" t="s">
        <v>10</v>
      </c>
      <c r="AF37" s="2"/>
      <c r="AG37" s="2"/>
      <c r="AH37" s="2"/>
      <c r="AI37" s="2"/>
      <c r="AJ37" s="16"/>
    </row>
    <row r="38" spans="1:56" ht="21.75" customHeight="1">
      <c r="A38" s="104" t="s">
        <v>31</v>
      </c>
      <c r="B38" s="105"/>
      <c r="C38" s="105"/>
      <c r="D38" s="105"/>
      <c r="E38" s="105"/>
      <c r="F38" s="105"/>
      <c r="G38" s="23" t="s">
        <v>11</v>
      </c>
      <c r="H38" s="169">
        <f>(AA38-((AVERAGE(AC36,AC35))+H36))*H42</f>
        <v>0</v>
      </c>
      <c r="I38" s="169"/>
      <c r="J38" s="169"/>
      <c r="K38" s="28" t="s">
        <v>10</v>
      </c>
      <c r="L38" s="2"/>
      <c r="M38" s="2"/>
      <c r="N38" s="2"/>
      <c r="O38" s="2"/>
      <c r="P38" s="2"/>
      <c r="Q38" s="100"/>
      <c r="R38" s="3" t="s">
        <v>41</v>
      </c>
      <c r="S38" s="3"/>
      <c r="T38" s="3"/>
      <c r="U38" s="3"/>
      <c r="V38" s="3"/>
      <c r="W38" s="3"/>
      <c r="X38" s="3"/>
      <c r="Y38" s="3"/>
      <c r="Z38" s="28" t="s">
        <v>11</v>
      </c>
      <c r="AA38" s="167">
        <v>0</v>
      </c>
      <c r="AB38" s="167"/>
      <c r="AC38" s="167"/>
      <c r="AD38" s="167"/>
      <c r="AE38" s="2" t="s">
        <v>10</v>
      </c>
      <c r="AF38" s="2"/>
      <c r="AG38" s="2"/>
      <c r="AH38" s="2"/>
      <c r="AI38" s="2"/>
      <c r="AJ38" s="16"/>
    </row>
    <row r="39" spans="1:56" ht="21.75" customHeight="1">
      <c r="A39" s="21" t="s">
        <v>28</v>
      </c>
      <c r="B39" s="3"/>
      <c r="C39" s="3"/>
      <c r="D39" s="3"/>
      <c r="E39" s="3"/>
      <c r="F39" s="3"/>
      <c r="G39" s="22" t="s">
        <v>11</v>
      </c>
      <c r="H39" s="161">
        <f>(K27+K29+K31)</f>
        <v>0</v>
      </c>
      <c r="I39" s="161"/>
      <c r="J39" s="161"/>
      <c r="K39" s="2" t="s">
        <v>10</v>
      </c>
      <c r="L39" s="2"/>
      <c r="M39" s="2"/>
      <c r="N39" s="2"/>
      <c r="O39" s="2"/>
      <c r="P39" s="2"/>
      <c r="Q39" s="16"/>
      <c r="R39" s="3" t="s">
        <v>42</v>
      </c>
      <c r="S39" s="3"/>
      <c r="T39" s="3"/>
      <c r="U39" s="3"/>
      <c r="V39" s="3"/>
      <c r="W39" s="3"/>
      <c r="X39" s="3"/>
      <c r="Y39" s="3"/>
      <c r="Z39" s="28" t="s">
        <v>11</v>
      </c>
      <c r="AA39" s="167">
        <v>0</v>
      </c>
      <c r="AB39" s="167"/>
      <c r="AC39" s="167"/>
      <c r="AD39" s="167"/>
      <c r="AE39" s="2" t="s">
        <v>10</v>
      </c>
      <c r="AF39" s="2"/>
      <c r="AG39" s="2"/>
      <c r="AH39" s="2"/>
      <c r="AI39" s="2"/>
      <c r="AJ39" s="16"/>
      <c r="AR39" s="13"/>
    </row>
    <row r="40" spans="1:56" ht="21.75" customHeight="1">
      <c r="A40" s="21" t="s">
        <v>3</v>
      </c>
      <c r="B40" s="3"/>
      <c r="C40" s="3"/>
      <c r="D40" s="3"/>
      <c r="E40" s="3"/>
      <c r="F40" s="3"/>
      <c r="G40" s="23" t="s">
        <v>11</v>
      </c>
      <c r="H40" s="102">
        <f>H39+((3.14*((H37/2)^2))*H42)</f>
        <v>0</v>
      </c>
      <c r="I40" s="103"/>
      <c r="J40" s="103"/>
      <c r="K40" s="28" t="s">
        <v>12</v>
      </c>
      <c r="L40" s="2"/>
      <c r="M40" s="2"/>
      <c r="N40" s="2"/>
      <c r="O40" s="2"/>
      <c r="P40" s="2"/>
      <c r="Q40" s="16"/>
      <c r="R40" s="3" t="s">
        <v>5</v>
      </c>
      <c r="S40" s="3"/>
      <c r="T40" s="3"/>
      <c r="U40" s="3"/>
      <c r="V40" s="3"/>
      <c r="W40" s="3"/>
      <c r="X40" s="3"/>
      <c r="Y40" s="3"/>
      <c r="Z40" s="28" t="s">
        <v>11</v>
      </c>
      <c r="AA40" s="121">
        <f>AA38-AA39</f>
        <v>0</v>
      </c>
      <c r="AB40" s="121"/>
      <c r="AC40" s="121"/>
      <c r="AD40" s="121"/>
      <c r="AE40" s="28" t="s">
        <v>10</v>
      </c>
      <c r="AF40" s="2"/>
      <c r="AG40" s="2"/>
      <c r="AH40" s="2"/>
      <c r="AI40" s="2"/>
      <c r="AJ40" s="16"/>
    </row>
    <row r="41" spans="1:56" ht="21.75" customHeight="1">
      <c r="A41" s="21" t="s">
        <v>4</v>
      </c>
      <c r="B41" s="3"/>
      <c r="C41" s="3"/>
      <c r="D41" s="3"/>
      <c r="E41" s="3"/>
      <c r="F41" s="3"/>
      <c r="G41" s="23" t="s">
        <v>11</v>
      </c>
      <c r="H41" s="164">
        <v>1</v>
      </c>
      <c r="I41" s="164"/>
      <c r="J41" s="164"/>
      <c r="K41" s="28" t="s">
        <v>13</v>
      </c>
      <c r="L41" s="2"/>
      <c r="M41" s="2"/>
      <c r="N41" s="2"/>
      <c r="O41" s="2"/>
      <c r="P41" s="2"/>
      <c r="Q41" s="16"/>
      <c r="R41" s="29" t="s">
        <v>29</v>
      </c>
      <c r="S41" s="4"/>
      <c r="T41" s="4"/>
      <c r="U41" s="4"/>
      <c r="V41" s="4"/>
      <c r="W41" s="4"/>
      <c r="X41" s="4"/>
      <c r="Y41" s="4"/>
      <c r="Z41" s="28" t="s">
        <v>11</v>
      </c>
      <c r="AA41" s="165">
        <f>IF(AA40=0,0,H40*(AA38-AA39)*1000)</f>
        <v>0</v>
      </c>
      <c r="AB41" s="165"/>
      <c r="AC41" s="165"/>
      <c r="AD41" s="165"/>
      <c r="AE41" s="28" t="s">
        <v>30</v>
      </c>
      <c r="AF41" s="4"/>
      <c r="AG41" s="2"/>
      <c r="AH41" s="2"/>
      <c r="AI41" s="2"/>
      <c r="AJ41" s="16"/>
      <c r="AP41" s="14"/>
      <c r="BD41" s="14"/>
    </row>
    <row r="42" spans="1:56" ht="21.75" customHeight="1" thickBot="1">
      <c r="A42" s="24" t="s">
        <v>16</v>
      </c>
      <c r="B42" s="25"/>
      <c r="C42" s="25"/>
      <c r="D42" s="25"/>
      <c r="E42" s="25"/>
      <c r="F42" s="25"/>
      <c r="G42" s="26" t="s">
        <v>11</v>
      </c>
      <c r="H42" s="166">
        <v>0</v>
      </c>
      <c r="I42" s="166"/>
      <c r="J42" s="166"/>
      <c r="K42" s="30"/>
      <c r="L42" s="30"/>
      <c r="M42" s="30"/>
      <c r="N42" s="30"/>
      <c r="O42" s="30"/>
      <c r="P42" s="30"/>
      <c r="Q42" s="31"/>
      <c r="R42" s="168" t="s">
        <v>17</v>
      </c>
      <c r="S42" s="168"/>
      <c r="T42" s="168"/>
      <c r="U42" s="168"/>
      <c r="V42" s="168"/>
      <c r="W42" s="168"/>
      <c r="X42" s="168"/>
      <c r="Y42" s="168"/>
      <c r="Z42" s="28" t="s">
        <v>11</v>
      </c>
      <c r="AA42" s="167">
        <v>0.1</v>
      </c>
      <c r="AB42" s="167"/>
      <c r="AC42" s="167"/>
      <c r="AD42" s="167"/>
      <c r="AE42" s="28" t="s">
        <v>18</v>
      </c>
      <c r="AF42" s="2"/>
      <c r="AG42" s="30"/>
      <c r="AH42" s="30"/>
      <c r="AI42" s="30"/>
      <c r="AJ42" s="31"/>
    </row>
    <row r="43" spans="1:56" ht="21.75" customHeight="1" thickTop="1">
      <c r="A43" s="156" t="s">
        <v>6</v>
      </c>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row>
    <row r="44" spans="1:56" ht="15" customHeight="1">
      <c r="A44" s="157" t="s">
        <v>54</v>
      </c>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row>
    <row r="45" spans="1:56" ht="6" customHeight="1"/>
    <row r="46" spans="1:56" ht="21.75" customHeight="1">
      <c r="A46" s="155" t="s">
        <v>47</v>
      </c>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row>
    <row r="47" spans="1:56" ht="15" customHeight="1"/>
    <row r="48" spans="1:56"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sheetData>
  <sheetProtection password="CC2D" sheet="1" objects="1" scenarios="1" formatCells="0" selectLockedCells="1"/>
  <mergeCells count="79">
    <mergeCell ref="AD27:AE27"/>
    <mergeCell ref="G31:H31"/>
    <mergeCell ref="G27:H27"/>
    <mergeCell ref="Z28:AA28"/>
    <mergeCell ref="Z29:AA29"/>
    <mergeCell ref="Z30:AA30"/>
    <mergeCell ref="Z31:AA31"/>
    <mergeCell ref="U29:V29"/>
    <mergeCell ref="H42:J42"/>
    <mergeCell ref="AA37:AD37"/>
    <mergeCell ref="AA38:AD38"/>
    <mergeCell ref="AA39:AD39"/>
    <mergeCell ref="AA40:AD40"/>
    <mergeCell ref="AA42:AD42"/>
    <mergeCell ref="R42:Y42"/>
    <mergeCell ref="H38:J38"/>
    <mergeCell ref="A46:AJ46"/>
    <mergeCell ref="A43:AJ43"/>
    <mergeCell ref="A44:AJ44"/>
    <mergeCell ref="K29:M29"/>
    <mergeCell ref="AB33:AC33"/>
    <mergeCell ref="V34:W34"/>
    <mergeCell ref="K31:M31"/>
    <mergeCell ref="AC35:AE35"/>
    <mergeCell ref="H37:J37"/>
    <mergeCell ref="H39:J39"/>
    <mergeCell ref="AG32:AH32"/>
    <mergeCell ref="AD29:AE29"/>
    <mergeCell ref="H41:J41"/>
    <mergeCell ref="AA41:AD41"/>
    <mergeCell ref="AH35:AJ35"/>
    <mergeCell ref="V36:X36"/>
    <mergeCell ref="AH36:AJ36"/>
    <mergeCell ref="V35:X35"/>
    <mergeCell ref="AC36:AE36"/>
    <mergeCell ref="AJ30:AJ31"/>
    <mergeCell ref="AJ28:AJ29"/>
    <mergeCell ref="AD30:AE30"/>
    <mergeCell ref="AD31:AE31"/>
    <mergeCell ref="Y34:Z34"/>
    <mergeCell ref="U33:V33"/>
    <mergeCell ref="A6:AJ7"/>
    <mergeCell ref="A8:AJ8"/>
    <mergeCell ref="A10:AJ10"/>
    <mergeCell ref="A9:B9"/>
    <mergeCell ref="C9:D9"/>
    <mergeCell ref="P9:R9"/>
    <mergeCell ref="V9:W9"/>
    <mergeCell ref="X9:Y9"/>
    <mergeCell ref="AA9:AB9"/>
    <mergeCell ref="AG26:AH26"/>
    <mergeCell ref="E13:H13"/>
    <mergeCell ref="O12:Q12"/>
    <mergeCell ref="AG13:AI13"/>
    <mergeCell ref="F17:H17"/>
    <mergeCell ref="AC12:AE12"/>
    <mergeCell ref="AG17:AI17"/>
    <mergeCell ref="R18:T18"/>
    <mergeCell ref="W17:X17"/>
    <mergeCell ref="K21:O21"/>
    <mergeCell ref="AC21:AG21"/>
    <mergeCell ref="R21:AB21"/>
    <mergeCell ref="A21:J21"/>
    <mergeCell ref="R23:R24"/>
    <mergeCell ref="AC25:AD25"/>
    <mergeCell ref="W26:X26"/>
    <mergeCell ref="AA26:AB26"/>
    <mergeCell ref="H40:J40"/>
    <mergeCell ref="A38:F38"/>
    <mergeCell ref="A23:D23"/>
    <mergeCell ref="F23:H23"/>
    <mergeCell ref="H35:J35"/>
    <mergeCell ref="H36:J36"/>
    <mergeCell ref="D27:E27"/>
    <mergeCell ref="D29:E29"/>
    <mergeCell ref="D31:E31"/>
    <mergeCell ref="G29:H29"/>
    <mergeCell ref="K27:M27"/>
    <mergeCell ref="Q25:AB25"/>
  </mergeCells>
  <phoneticPr fontId="0" type="noConversion"/>
  <conditionalFormatting sqref="J23">
    <cfRule type="cellIs" dxfId="0" priority="1" stopIfTrue="1" operator="equal">
      <formula>$J$23</formula>
    </cfRule>
  </conditionalFormatting>
  <pageMargins left="0.17000000000000004" right="0" top="0.12000000000000001" bottom="0.39000000000000007" header="0" footer="0.08"/>
  <pageSetup paperSize="9" scale="97" orientation="portrait" r:id="rId1"/>
  <drawing r:id="rId2"/>
  <legacyDrawing r:id="rId3"/>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Interelectra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nules</dc:creator>
  <cp:lastModifiedBy>mac xp</cp:lastModifiedBy>
  <cp:lastPrinted>2012-09-17T20:08:17Z</cp:lastPrinted>
  <dcterms:created xsi:type="dcterms:W3CDTF">2004-10-12T08:08:36Z</dcterms:created>
  <dcterms:modified xsi:type="dcterms:W3CDTF">2012-11-27T10:41:05Z</dcterms:modified>
</cp:coreProperties>
</file>