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900" yWindow="0" windowWidth="25600" windowHeight="16060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  <sheet name="Blad12" sheetId="12" r:id="rId12"/>
    <sheet name="Blad13" sheetId="13" r:id="rId13"/>
    <sheet name="Blad14" sheetId="14" r:id="rId14"/>
    <sheet name="Blad15" sheetId="15" r:id="rId15"/>
    <sheet name="Blad16" sheetId="16" r:id="rId16"/>
    <sheet name="Blad17" sheetId="17" r:id="rId17"/>
    <sheet name="Blad18" sheetId="18" r:id="rId18"/>
    <sheet name="Blad19" sheetId="19" r:id="rId19"/>
    <sheet name="Blad20" sheetId="20" r:id="rId20"/>
    <sheet name="Blad21" sheetId="21" r:id="rId21"/>
    <sheet name="Blad22" sheetId="22" r:id="rId22"/>
    <sheet name="Blad23" sheetId="23" r:id="rId23"/>
    <sheet name="Blad24" sheetId="24" r:id="rId24"/>
    <sheet name="Blad25" sheetId="25" r:id="rId25"/>
    <sheet name="Blad26" sheetId="26" r:id="rId26"/>
    <sheet name="Blad27" sheetId="27" r:id="rId27"/>
    <sheet name="Blad28" sheetId="28" r:id="rId28"/>
    <sheet name="Blad29" sheetId="29" r:id="rId29"/>
    <sheet name="Blad30" sheetId="30" r:id="rId30"/>
  </sheets>
  <definedNames>
    <definedName name="_xlnm._FilterDatabase" localSheetId="0" hidden="1">Blad1!$A$20:$AH$38</definedName>
    <definedName name="_xlnm.Print_Area" localSheetId="0">Blad1!$A$1:$AH$38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E36" i="2"/>
  <c r="C23" i="1"/>
  <c r="E36" i="1"/>
  <c r="E37" i="1"/>
  <c r="E35" i="2"/>
  <c r="E37" i="2"/>
  <c r="E35" i="3"/>
  <c r="C23" i="3"/>
  <c r="E36" i="3"/>
  <c r="E37" i="3"/>
  <c r="E35" i="4"/>
  <c r="C23" i="4"/>
  <c r="E36" i="4"/>
  <c r="E37" i="4"/>
  <c r="E35" i="5"/>
  <c r="C23" i="5"/>
  <c r="E36" i="5"/>
  <c r="E37" i="5"/>
  <c r="E35" i="6"/>
  <c r="W23" i="1"/>
  <c r="E33" i="1"/>
  <c r="E34" i="1"/>
  <c r="E32" i="2"/>
  <c r="W23" i="2"/>
  <c r="E33" i="2"/>
  <c r="E34" i="2"/>
  <c r="E32" i="3"/>
  <c r="W23" i="3"/>
  <c r="E33" i="3"/>
  <c r="E34" i="3"/>
  <c r="E32" i="4"/>
  <c r="W23" i="4"/>
  <c r="E33" i="4"/>
  <c r="E34" i="4"/>
  <c r="E32" i="5"/>
  <c r="W23" i="5"/>
  <c r="E33" i="5"/>
  <c r="E34" i="5"/>
  <c r="E32" i="6"/>
  <c r="K23" i="1"/>
  <c r="E30" i="1"/>
  <c r="E31" i="1"/>
  <c r="E29" i="2"/>
  <c r="K23" i="2"/>
  <c r="E30" i="2"/>
  <c r="E31" i="2"/>
  <c r="E29" i="3"/>
  <c r="K23" i="3"/>
  <c r="E30" i="3"/>
  <c r="E31" i="3"/>
  <c r="E29" i="4"/>
  <c r="K23" i="4"/>
  <c r="E30" i="4"/>
  <c r="E31" i="4"/>
  <c r="E29" i="5"/>
  <c r="K23" i="5"/>
  <c r="E30" i="5"/>
  <c r="E31" i="5"/>
  <c r="E29" i="6"/>
  <c r="G23" i="1"/>
  <c r="E27" i="1"/>
  <c r="E28" i="1"/>
  <c r="E26" i="2"/>
  <c r="G23" i="2"/>
  <c r="E27" i="2"/>
  <c r="E28" i="2"/>
  <c r="E26" i="3"/>
  <c r="G23" i="3"/>
  <c r="E27" i="3"/>
  <c r="E28" i="3"/>
  <c r="E26" i="4"/>
  <c r="G23" i="4"/>
  <c r="E27" i="4"/>
  <c r="E28" i="4"/>
  <c r="E26" i="5"/>
  <c r="G23" i="5"/>
  <c r="E27" i="5"/>
  <c r="E28" i="5"/>
  <c r="E26" i="6"/>
  <c r="E25" i="2"/>
  <c r="E25" i="3"/>
  <c r="E25" i="4"/>
  <c r="E25" i="5"/>
  <c r="E25" i="6"/>
  <c r="C23" i="6"/>
  <c r="E36" i="6"/>
  <c r="E37" i="6"/>
  <c r="E38" i="6"/>
  <c r="W23" i="6"/>
  <c r="E33" i="6"/>
  <c r="E34" i="6"/>
  <c r="K23" i="6"/>
  <c r="E30" i="6"/>
  <c r="E31" i="6"/>
  <c r="G23" i="6"/>
  <c r="E27" i="6"/>
  <c r="E28" i="6"/>
  <c r="A23" i="1"/>
  <c r="O23" i="1"/>
  <c r="S23" i="1"/>
  <c r="AA23" i="1"/>
  <c r="AD23" i="1"/>
  <c r="E38" i="1"/>
  <c r="A23" i="10"/>
  <c r="C23" i="10"/>
  <c r="G23" i="10"/>
  <c r="K23" i="10"/>
  <c r="O23" i="10"/>
  <c r="S23" i="10"/>
  <c r="W23" i="10"/>
  <c r="AA23" i="10"/>
  <c r="AD23" i="10"/>
  <c r="E27" i="10"/>
  <c r="E30" i="10"/>
  <c r="E33" i="10"/>
  <c r="E36" i="10"/>
  <c r="B8" i="2"/>
  <c r="B8" i="3"/>
  <c r="B8" i="4"/>
  <c r="B8" i="5"/>
  <c r="B8" i="6"/>
  <c r="B8" i="7"/>
  <c r="B8" i="8"/>
  <c r="B8" i="9"/>
  <c r="B8" i="10"/>
  <c r="I8" i="2"/>
  <c r="I8" i="3"/>
  <c r="I8" i="4"/>
  <c r="I8" i="5"/>
  <c r="I8" i="6"/>
  <c r="I8" i="7"/>
  <c r="I8" i="8"/>
  <c r="I8" i="9"/>
  <c r="I8" i="10"/>
  <c r="M10" i="2"/>
  <c r="M10" i="3"/>
  <c r="M10" i="4"/>
  <c r="M10" i="5"/>
  <c r="M10" i="6"/>
  <c r="M10" i="7"/>
  <c r="M10" i="8"/>
  <c r="M10" i="9"/>
  <c r="M10" i="10"/>
  <c r="N12" i="2"/>
  <c r="N12" i="3"/>
  <c r="N12" i="4"/>
  <c r="N12" i="5"/>
  <c r="N12" i="7"/>
  <c r="N12" i="8"/>
  <c r="N12" i="9"/>
  <c r="N12" i="10"/>
  <c r="S12" i="2"/>
  <c r="S12" i="3"/>
  <c r="S12" i="4"/>
  <c r="S12" i="5"/>
  <c r="S12" i="6"/>
  <c r="S12" i="7"/>
  <c r="S12" i="8"/>
  <c r="S12" i="9"/>
  <c r="S12" i="10"/>
  <c r="L14" i="2"/>
  <c r="L14" i="3"/>
  <c r="L14" i="4"/>
  <c r="L14" i="5"/>
  <c r="L14" i="6"/>
  <c r="L14" i="7"/>
  <c r="L14" i="8"/>
  <c r="L14" i="9"/>
  <c r="L14" i="10"/>
  <c r="C15" i="2"/>
  <c r="C15" i="3"/>
  <c r="C15" i="4"/>
  <c r="C15" i="5"/>
  <c r="C15" i="6"/>
  <c r="C15" i="7"/>
  <c r="C15" i="8"/>
  <c r="C15" i="9"/>
  <c r="C15" i="10"/>
  <c r="G23" i="7"/>
  <c r="E27" i="7"/>
  <c r="G23" i="8"/>
  <c r="E27" i="8"/>
  <c r="G23" i="9"/>
  <c r="E27" i="9"/>
  <c r="K23" i="7"/>
  <c r="E30" i="7"/>
  <c r="K23" i="8"/>
  <c r="E30" i="8"/>
  <c r="K23" i="9"/>
  <c r="E30" i="9"/>
  <c r="W23" i="7"/>
  <c r="E33" i="7"/>
  <c r="W23" i="8"/>
  <c r="E33" i="8"/>
  <c r="W23" i="9"/>
  <c r="E33" i="9"/>
  <c r="C23" i="7"/>
  <c r="E36" i="7"/>
  <c r="C23" i="8"/>
  <c r="E36" i="8"/>
  <c r="C23" i="9"/>
  <c r="E36" i="9"/>
  <c r="A23" i="11"/>
  <c r="C23" i="11"/>
  <c r="G23" i="11"/>
  <c r="K23" i="11"/>
  <c r="O23" i="11"/>
  <c r="S23" i="11"/>
  <c r="W23" i="11"/>
  <c r="AA23" i="11"/>
  <c r="AD23" i="11"/>
  <c r="E27" i="11"/>
  <c r="E30" i="11"/>
  <c r="E33" i="11"/>
  <c r="E36" i="11"/>
  <c r="B8" i="11"/>
  <c r="I8" i="11"/>
  <c r="M10" i="11"/>
  <c r="N12" i="11"/>
  <c r="S12" i="11"/>
  <c r="L14" i="11"/>
  <c r="C15" i="11"/>
  <c r="A23" i="12"/>
  <c r="C23" i="12"/>
  <c r="G23" i="12"/>
  <c r="K23" i="12"/>
  <c r="O23" i="12"/>
  <c r="S23" i="12"/>
  <c r="W23" i="12"/>
  <c r="AA23" i="12"/>
  <c r="AD23" i="12"/>
  <c r="E27" i="12"/>
  <c r="E30" i="12"/>
  <c r="E33" i="12"/>
  <c r="E36" i="12"/>
  <c r="B8" i="12"/>
  <c r="I8" i="12"/>
  <c r="M10" i="12"/>
  <c r="N12" i="12"/>
  <c r="S12" i="12"/>
  <c r="L14" i="12"/>
  <c r="C15" i="12"/>
  <c r="A23" i="13"/>
  <c r="C23" i="13"/>
  <c r="G23" i="13"/>
  <c r="K23" i="13"/>
  <c r="O23" i="13"/>
  <c r="S23" i="13"/>
  <c r="W23" i="13"/>
  <c r="AA23" i="13"/>
  <c r="AD23" i="13"/>
  <c r="E27" i="13"/>
  <c r="E30" i="13"/>
  <c r="E33" i="13"/>
  <c r="E36" i="13"/>
  <c r="B8" i="13"/>
  <c r="I8" i="13"/>
  <c r="M10" i="13"/>
  <c r="N12" i="13"/>
  <c r="S12" i="13"/>
  <c r="L14" i="13"/>
  <c r="C15" i="13"/>
  <c r="A23" i="14"/>
  <c r="C23" i="14"/>
  <c r="G23" i="14"/>
  <c r="K23" i="14"/>
  <c r="O23" i="14"/>
  <c r="S23" i="14"/>
  <c r="W23" i="14"/>
  <c r="AA23" i="14"/>
  <c r="AD23" i="14"/>
  <c r="E27" i="14"/>
  <c r="E30" i="14"/>
  <c r="E33" i="14"/>
  <c r="E36" i="14"/>
  <c r="B8" i="14"/>
  <c r="I8" i="14"/>
  <c r="M10" i="14"/>
  <c r="N12" i="14"/>
  <c r="S12" i="14"/>
  <c r="P12" i="14"/>
  <c r="L14" i="14"/>
  <c r="C15" i="14"/>
  <c r="A23" i="15"/>
  <c r="C23" i="15"/>
  <c r="G23" i="15"/>
  <c r="K23" i="15"/>
  <c r="O23" i="15"/>
  <c r="S23" i="15"/>
  <c r="W23" i="15"/>
  <c r="AA23" i="15"/>
  <c r="AD23" i="15"/>
  <c r="E27" i="15"/>
  <c r="E30" i="15"/>
  <c r="E33" i="15"/>
  <c r="E36" i="15"/>
  <c r="B8" i="15"/>
  <c r="I8" i="15"/>
  <c r="M10" i="15"/>
  <c r="N12" i="15"/>
  <c r="S12" i="15"/>
  <c r="L14" i="15"/>
  <c r="C15" i="15"/>
  <c r="A23" i="16"/>
  <c r="C23" i="16"/>
  <c r="G23" i="16"/>
  <c r="K23" i="16"/>
  <c r="O23" i="16"/>
  <c r="S23" i="16"/>
  <c r="W23" i="16"/>
  <c r="AA23" i="16"/>
  <c r="AD23" i="16"/>
  <c r="E27" i="16"/>
  <c r="E30" i="16"/>
  <c r="E33" i="16"/>
  <c r="E36" i="16"/>
  <c r="B8" i="16"/>
  <c r="I8" i="16"/>
  <c r="M10" i="16"/>
  <c r="N12" i="16"/>
  <c r="S12" i="16"/>
  <c r="L14" i="16"/>
  <c r="C15" i="16"/>
  <c r="A23" i="17"/>
  <c r="C23" i="17"/>
  <c r="G23" i="17"/>
  <c r="K23" i="17"/>
  <c r="O23" i="17"/>
  <c r="S23" i="17"/>
  <c r="W23" i="17"/>
  <c r="AA23" i="17"/>
  <c r="AD23" i="17"/>
  <c r="E27" i="17"/>
  <c r="E30" i="17"/>
  <c r="E33" i="17"/>
  <c r="E36" i="17"/>
  <c r="B8" i="17"/>
  <c r="I8" i="17"/>
  <c r="M10" i="17"/>
  <c r="N12" i="17"/>
  <c r="S12" i="17"/>
  <c r="L14" i="17"/>
  <c r="C15" i="17"/>
  <c r="A23" i="18"/>
  <c r="C23" i="18"/>
  <c r="G23" i="18"/>
  <c r="K23" i="18"/>
  <c r="O23" i="18"/>
  <c r="S23" i="18"/>
  <c r="W23" i="18"/>
  <c r="AA23" i="18"/>
  <c r="AD23" i="18"/>
  <c r="E27" i="18"/>
  <c r="E30" i="18"/>
  <c r="E33" i="18"/>
  <c r="E36" i="18"/>
  <c r="B8" i="18"/>
  <c r="I8" i="18"/>
  <c r="M10" i="18"/>
  <c r="N12" i="18"/>
  <c r="S12" i="18"/>
  <c r="L14" i="18"/>
  <c r="C15" i="18"/>
  <c r="A23" i="19"/>
  <c r="C23" i="19"/>
  <c r="G23" i="19"/>
  <c r="K23" i="19"/>
  <c r="O23" i="19"/>
  <c r="S23" i="19"/>
  <c r="W23" i="19"/>
  <c r="AA23" i="19"/>
  <c r="AD23" i="19"/>
  <c r="E27" i="19"/>
  <c r="E30" i="19"/>
  <c r="E33" i="19"/>
  <c r="E36" i="19"/>
  <c r="B8" i="19"/>
  <c r="I8" i="19"/>
  <c r="M10" i="19"/>
  <c r="N12" i="19"/>
  <c r="S12" i="19"/>
  <c r="L14" i="19"/>
  <c r="C15" i="19"/>
  <c r="P12" i="2"/>
  <c r="A23" i="2"/>
  <c r="O23" i="2"/>
  <c r="S23" i="2"/>
  <c r="AA23" i="2"/>
  <c r="AD23" i="2"/>
  <c r="E38" i="2"/>
  <c r="A23" i="20"/>
  <c r="C23" i="20"/>
  <c r="G23" i="20"/>
  <c r="K23" i="20"/>
  <c r="O23" i="20"/>
  <c r="S23" i="20"/>
  <c r="W23" i="20"/>
  <c r="AA23" i="20"/>
  <c r="AD23" i="20"/>
  <c r="E27" i="20"/>
  <c r="E30" i="20"/>
  <c r="E33" i="20"/>
  <c r="E36" i="20"/>
  <c r="B8" i="20"/>
  <c r="I8" i="20"/>
  <c r="M10" i="20"/>
  <c r="N12" i="20"/>
  <c r="S12" i="20"/>
  <c r="L14" i="20"/>
  <c r="C15" i="20"/>
  <c r="A23" i="21"/>
  <c r="C23" i="21"/>
  <c r="G23" i="21"/>
  <c r="K23" i="21"/>
  <c r="O23" i="21"/>
  <c r="S23" i="21"/>
  <c r="W23" i="21"/>
  <c r="AA23" i="21"/>
  <c r="AD23" i="21"/>
  <c r="E27" i="21"/>
  <c r="E30" i="21"/>
  <c r="E33" i="21"/>
  <c r="E36" i="21"/>
  <c r="B8" i="21"/>
  <c r="I8" i="21"/>
  <c r="M10" i="21"/>
  <c r="N12" i="21"/>
  <c r="S12" i="21"/>
  <c r="L14" i="21"/>
  <c r="C15" i="21"/>
  <c r="A23" i="22"/>
  <c r="C23" i="22"/>
  <c r="G23" i="22"/>
  <c r="K23" i="22"/>
  <c r="O23" i="22"/>
  <c r="S23" i="22"/>
  <c r="W23" i="22"/>
  <c r="AA23" i="22"/>
  <c r="AD23" i="22"/>
  <c r="E27" i="22"/>
  <c r="E30" i="22"/>
  <c r="E33" i="22"/>
  <c r="E36" i="22"/>
  <c r="B8" i="22"/>
  <c r="I8" i="22"/>
  <c r="M10" i="22"/>
  <c r="N12" i="22"/>
  <c r="S12" i="22"/>
  <c r="L14" i="22"/>
  <c r="C15" i="22"/>
  <c r="A23" i="23"/>
  <c r="C23" i="23"/>
  <c r="G23" i="23"/>
  <c r="K23" i="23"/>
  <c r="O23" i="23"/>
  <c r="S23" i="23"/>
  <c r="W23" i="23"/>
  <c r="AA23" i="23"/>
  <c r="AD23" i="23"/>
  <c r="E27" i="23"/>
  <c r="E30" i="23"/>
  <c r="E33" i="23"/>
  <c r="E36" i="23"/>
  <c r="B8" i="23"/>
  <c r="I8" i="23"/>
  <c r="M10" i="23"/>
  <c r="N12" i="23"/>
  <c r="S12" i="23"/>
  <c r="L14" i="23"/>
  <c r="C15" i="23"/>
  <c r="A23" i="24"/>
  <c r="C23" i="24"/>
  <c r="G23" i="24"/>
  <c r="K23" i="24"/>
  <c r="O23" i="24"/>
  <c r="S23" i="24"/>
  <c r="W23" i="24"/>
  <c r="AA23" i="24"/>
  <c r="AD23" i="24"/>
  <c r="E27" i="24"/>
  <c r="E30" i="24"/>
  <c r="E33" i="24"/>
  <c r="E36" i="24"/>
  <c r="B8" i="24"/>
  <c r="I8" i="24"/>
  <c r="M10" i="24"/>
  <c r="N12" i="24"/>
  <c r="S12" i="24"/>
  <c r="L14" i="24"/>
  <c r="C15" i="24"/>
  <c r="A23" i="25"/>
  <c r="C23" i="25"/>
  <c r="G23" i="25"/>
  <c r="K23" i="25"/>
  <c r="O23" i="25"/>
  <c r="S23" i="25"/>
  <c r="W23" i="25"/>
  <c r="AA23" i="25"/>
  <c r="AD23" i="25"/>
  <c r="E27" i="25"/>
  <c r="E30" i="25"/>
  <c r="E33" i="25"/>
  <c r="E36" i="25"/>
  <c r="B8" i="25"/>
  <c r="I8" i="25"/>
  <c r="M10" i="25"/>
  <c r="N12" i="25"/>
  <c r="S12" i="25"/>
  <c r="L14" i="25"/>
  <c r="C15" i="25"/>
  <c r="A23" i="26"/>
  <c r="C23" i="26"/>
  <c r="G23" i="26"/>
  <c r="K23" i="26"/>
  <c r="O23" i="26"/>
  <c r="S23" i="26"/>
  <c r="W23" i="26"/>
  <c r="AA23" i="26"/>
  <c r="AD23" i="26"/>
  <c r="E27" i="26"/>
  <c r="E30" i="26"/>
  <c r="E33" i="26"/>
  <c r="E36" i="26"/>
  <c r="B8" i="26"/>
  <c r="I8" i="26"/>
  <c r="M10" i="26"/>
  <c r="N12" i="26"/>
  <c r="S12" i="26"/>
  <c r="P12" i="26"/>
  <c r="L14" i="26"/>
  <c r="C15" i="26"/>
  <c r="A23" i="27"/>
  <c r="C23" i="27"/>
  <c r="G23" i="27"/>
  <c r="K23" i="27"/>
  <c r="O23" i="27"/>
  <c r="S23" i="27"/>
  <c r="W23" i="27"/>
  <c r="AA23" i="27"/>
  <c r="AD23" i="27"/>
  <c r="E27" i="27"/>
  <c r="E30" i="27"/>
  <c r="E33" i="27"/>
  <c r="E36" i="27"/>
  <c r="B8" i="27"/>
  <c r="I8" i="27"/>
  <c r="M10" i="27"/>
  <c r="N12" i="27"/>
  <c r="S12" i="27"/>
  <c r="L14" i="27"/>
  <c r="C15" i="27"/>
  <c r="A23" i="28"/>
  <c r="C23" i="28"/>
  <c r="G23" i="28"/>
  <c r="K23" i="28"/>
  <c r="O23" i="28"/>
  <c r="S23" i="28"/>
  <c r="W23" i="28"/>
  <c r="AA23" i="28"/>
  <c r="AD23" i="28"/>
  <c r="E27" i="28"/>
  <c r="E30" i="28"/>
  <c r="E33" i="28"/>
  <c r="E36" i="28"/>
  <c r="B8" i="28"/>
  <c r="I8" i="28"/>
  <c r="M10" i="28"/>
  <c r="N12" i="28"/>
  <c r="S12" i="28"/>
  <c r="L14" i="28"/>
  <c r="C15" i="28"/>
  <c r="A23" i="29"/>
  <c r="C23" i="29"/>
  <c r="G23" i="29"/>
  <c r="K23" i="29"/>
  <c r="O23" i="29"/>
  <c r="S23" i="29"/>
  <c r="W23" i="29"/>
  <c r="AA23" i="29"/>
  <c r="AD23" i="29"/>
  <c r="E27" i="29"/>
  <c r="E30" i="29"/>
  <c r="E33" i="29"/>
  <c r="E36" i="29"/>
  <c r="B8" i="29"/>
  <c r="I8" i="29"/>
  <c r="M10" i="29"/>
  <c r="N12" i="29"/>
  <c r="S12" i="29"/>
  <c r="L14" i="29"/>
  <c r="C15" i="29"/>
  <c r="A23" i="3"/>
  <c r="O23" i="3"/>
  <c r="S23" i="3"/>
  <c r="AA23" i="3"/>
  <c r="AD23" i="3"/>
  <c r="E38" i="3"/>
  <c r="A23" i="30"/>
  <c r="C23" i="30"/>
  <c r="G23" i="30"/>
  <c r="K23" i="30"/>
  <c r="O23" i="30"/>
  <c r="S23" i="30"/>
  <c r="W23" i="30"/>
  <c r="AA23" i="30"/>
  <c r="AD23" i="30"/>
  <c r="E27" i="30"/>
  <c r="E30" i="30"/>
  <c r="E33" i="30"/>
  <c r="E36" i="30"/>
  <c r="B8" i="30"/>
  <c r="I8" i="30"/>
  <c r="M10" i="30"/>
  <c r="N12" i="30"/>
  <c r="S12" i="30"/>
  <c r="L14" i="30"/>
  <c r="C15" i="30"/>
  <c r="A23" i="4"/>
  <c r="O23" i="4"/>
  <c r="S23" i="4"/>
  <c r="AA23" i="4"/>
  <c r="AD23" i="4"/>
  <c r="E38" i="4"/>
  <c r="A23" i="5"/>
  <c r="O23" i="5"/>
  <c r="S23" i="5"/>
  <c r="AA23" i="5"/>
  <c r="AD23" i="5"/>
  <c r="E38" i="5"/>
  <c r="N12" i="6"/>
  <c r="A23" i="6"/>
  <c r="O23" i="6"/>
  <c r="S23" i="6"/>
  <c r="AA23" i="6"/>
  <c r="AD23" i="6"/>
  <c r="A23" i="7"/>
  <c r="O23" i="7"/>
  <c r="S23" i="7"/>
  <c r="AA23" i="7"/>
  <c r="AD23" i="7"/>
  <c r="A23" i="8"/>
  <c r="O23" i="8"/>
  <c r="S23" i="8"/>
  <c r="AA23" i="8"/>
  <c r="AD23" i="8"/>
  <c r="A23" i="9"/>
  <c r="O23" i="9"/>
  <c r="S23" i="9"/>
  <c r="AA23" i="9"/>
  <c r="AD23" i="9"/>
  <c r="E25" i="7"/>
  <c r="E25" i="8"/>
  <c r="E25" i="9"/>
  <c r="E35" i="7"/>
  <c r="E37" i="7"/>
  <c r="E35" i="8"/>
  <c r="E37" i="8"/>
  <c r="E35" i="9"/>
  <c r="E37" i="9"/>
  <c r="E38" i="9"/>
  <c r="E38" i="8"/>
  <c r="E38" i="7"/>
  <c r="E25" i="10"/>
  <c r="E25" i="11"/>
  <c r="E25" i="12"/>
  <c r="E25" i="13"/>
  <c r="E25" i="14"/>
  <c r="E25" i="15"/>
  <c r="E25" i="16"/>
  <c r="E25" i="17"/>
  <c r="E25" i="18"/>
  <c r="E25" i="19"/>
  <c r="E25" i="20"/>
  <c r="E25" i="21"/>
  <c r="E25" i="22"/>
  <c r="E25" i="23"/>
  <c r="E25" i="30"/>
  <c r="E35" i="10"/>
  <c r="E37" i="10"/>
  <c r="E35" i="11"/>
  <c r="E37" i="11"/>
  <c r="E35" i="12"/>
  <c r="E37" i="12"/>
  <c r="E35" i="13"/>
  <c r="E37" i="13"/>
  <c r="E35" i="14"/>
  <c r="E37" i="14"/>
  <c r="E35" i="15"/>
  <c r="E37" i="15"/>
  <c r="E35" i="16"/>
  <c r="E37" i="16"/>
  <c r="E35" i="17"/>
  <c r="E37" i="17"/>
  <c r="E35" i="18"/>
  <c r="E37" i="18"/>
  <c r="E35" i="19"/>
  <c r="E37" i="19"/>
  <c r="E35" i="20"/>
  <c r="E37" i="20"/>
  <c r="E35" i="21"/>
  <c r="E37" i="21"/>
  <c r="E35" i="22"/>
  <c r="E37" i="22"/>
  <c r="E35" i="23"/>
  <c r="E37" i="23"/>
  <c r="E35" i="24"/>
  <c r="E37" i="24"/>
  <c r="E35" i="25"/>
  <c r="E37" i="25"/>
  <c r="E35" i="26"/>
  <c r="E37" i="26"/>
  <c r="E35" i="27"/>
  <c r="E37" i="27"/>
  <c r="E35" i="28"/>
  <c r="E37" i="28"/>
  <c r="E35" i="29"/>
  <c r="E37" i="29"/>
  <c r="E35" i="30"/>
  <c r="E37" i="30"/>
  <c r="E38" i="30"/>
  <c r="E32" i="7"/>
  <c r="E34" i="7"/>
  <c r="E32" i="8"/>
  <c r="E34" i="8"/>
  <c r="E32" i="9"/>
  <c r="E34" i="9"/>
  <c r="E32" i="10"/>
  <c r="E34" i="10"/>
  <c r="E32" i="11"/>
  <c r="E34" i="11"/>
  <c r="E32" i="12"/>
  <c r="E34" i="12"/>
  <c r="E32" i="13"/>
  <c r="E34" i="13"/>
  <c r="E32" i="14"/>
  <c r="E34" i="14"/>
  <c r="E32" i="15"/>
  <c r="E34" i="15"/>
  <c r="E32" i="16"/>
  <c r="E34" i="16"/>
  <c r="E32" i="17"/>
  <c r="E34" i="17"/>
  <c r="E32" i="18"/>
  <c r="E34" i="18"/>
  <c r="E32" i="19"/>
  <c r="E34" i="19"/>
  <c r="E32" i="20"/>
  <c r="E34" i="20"/>
  <c r="E32" i="21"/>
  <c r="E34" i="21"/>
  <c r="E32" i="22"/>
  <c r="E34" i="22"/>
  <c r="E32" i="23"/>
  <c r="E34" i="23"/>
  <c r="E32" i="24"/>
  <c r="E34" i="24"/>
  <c r="E32" i="25"/>
  <c r="E34" i="25"/>
  <c r="E32" i="26"/>
  <c r="E34" i="26"/>
  <c r="E32" i="27"/>
  <c r="E34" i="27"/>
  <c r="E32" i="28"/>
  <c r="E34" i="28"/>
  <c r="E32" i="29"/>
  <c r="E34" i="29"/>
  <c r="E32" i="30"/>
  <c r="E34" i="30"/>
  <c r="E29" i="7"/>
  <c r="E31" i="7"/>
  <c r="E29" i="8"/>
  <c r="E31" i="8"/>
  <c r="E29" i="9"/>
  <c r="E31" i="9"/>
  <c r="E29" i="10"/>
  <c r="E31" i="10"/>
  <c r="E29" i="11"/>
  <c r="E31" i="11"/>
  <c r="E29" i="12"/>
  <c r="E31" i="12"/>
  <c r="E29" i="13"/>
  <c r="E31" i="13"/>
  <c r="E29" i="14"/>
  <c r="E31" i="14"/>
  <c r="E29" i="15"/>
  <c r="E31" i="15"/>
  <c r="E29" i="16"/>
  <c r="E31" i="16"/>
  <c r="E29" i="17"/>
  <c r="E31" i="17"/>
  <c r="E29" i="18"/>
  <c r="E31" i="18"/>
  <c r="E29" i="19"/>
  <c r="E31" i="19"/>
  <c r="E29" i="20"/>
  <c r="E31" i="20"/>
  <c r="E29" i="21"/>
  <c r="E31" i="21"/>
  <c r="E29" i="22"/>
  <c r="E31" i="22"/>
  <c r="E29" i="23"/>
  <c r="E31" i="23"/>
  <c r="E29" i="24"/>
  <c r="E31" i="24"/>
  <c r="E29" i="25"/>
  <c r="E31" i="25"/>
  <c r="E29" i="26"/>
  <c r="E31" i="26"/>
  <c r="E29" i="27"/>
  <c r="E31" i="27"/>
  <c r="E29" i="28"/>
  <c r="E31" i="28"/>
  <c r="E29" i="29"/>
  <c r="E31" i="29"/>
  <c r="E29" i="30"/>
  <c r="E31" i="30"/>
  <c r="E26" i="7"/>
  <c r="E28" i="7"/>
  <c r="E26" i="8"/>
  <c r="E28" i="8"/>
  <c r="E26" i="9"/>
  <c r="E28" i="9"/>
  <c r="E26" i="10"/>
  <c r="E28" i="10"/>
  <c r="E26" i="11"/>
  <c r="E28" i="11"/>
  <c r="E26" i="12"/>
  <c r="E28" i="12"/>
  <c r="E26" i="13"/>
  <c r="E28" i="13"/>
  <c r="E26" i="14"/>
  <c r="E28" i="14"/>
  <c r="E26" i="15"/>
  <c r="E28" i="15"/>
  <c r="E26" i="16"/>
  <c r="E28" i="16"/>
  <c r="E26" i="17"/>
  <c r="E28" i="17"/>
  <c r="E26" i="18"/>
  <c r="E28" i="18"/>
  <c r="E26" i="19"/>
  <c r="E28" i="19"/>
  <c r="E26" i="20"/>
  <c r="E28" i="20"/>
  <c r="E26" i="21"/>
  <c r="E28" i="21"/>
  <c r="E26" i="22"/>
  <c r="E28" i="22"/>
  <c r="E26" i="23"/>
  <c r="E28" i="23"/>
  <c r="E26" i="24"/>
  <c r="E28" i="24"/>
  <c r="E26" i="25"/>
  <c r="E28" i="25"/>
  <c r="E26" i="26"/>
  <c r="E28" i="26"/>
  <c r="E26" i="27"/>
  <c r="E28" i="27"/>
  <c r="E26" i="28"/>
  <c r="E28" i="28"/>
  <c r="E26" i="29"/>
  <c r="E28" i="29"/>
  <c r="E26" i="30"/>
  <c r="E28" i="30"/>
  <c r="E25" i="29"/>
  <c r="E38" i="29"/>
  <c r="E25" i="28"/>
  <c r="E38" i="28"/>
  <c r="E25" i="27"/>
  <c r="E38" i="27"/>
  <c r="E25" i="26"/>
  <c r="E38" i="26"/>
  <c r="E25" i="25"/>
  <c r="E38" i="25"/>
  <c r="E25" i="24"/>
  <c r="E38" i="24"/>
  <c r="E38" i="23"/>
  <c r="E38" i="22"/>
  <c r="E38" i="21"/>
  <c r="E38" i="20"/>
  <c r="E38" i="19"/>
  <c r="E38" i="18"/>
  <c r="E38" i="17"/>
  <c r="E38" i="16"/>
  <c r="E38" i="15"/>
  <c r="E38" i="14"/>
  <c r="E38" i="13"/>
  <c r="E38" i="12"/>
  <c r="E38" i="11"/>
  <c r="E38" i="10"/>
</calcChain>
</file>

<file path=xl/comments1.xml><?xml version="1.0" encoding="utf-8"?>
<comments xmlns="http://schemas.openxmlformats.org/spreadsheetml/2006/main">
  <authors>
    <author>EDDY VELTJEN</author>
  </authors>
  <commentList>
    <comment ref="A7" authorId="0">
      <text>
        <r>
          <rPr>
            <b/>
            <sz val="9"/>
            <color indexed="81"/>
            <rFont val="Arial"/>
          </rPr>
          <t>startdocument is het document waarvan de datum oveenstemt met de datum van aanvang (zie documenten onder tabs)</t>
        </r>
        <r>
          <rPr>
            <sz val="9"/>
            <color indexed="81"/>
            <rFont val="Arial"/>
          </rPr>
          <t xml:space="preserve">
</t>
        </r>
      </text>
    </comment>
    <comment ref="B8" authorId="0">
      <text>
        <r>
          <rPr>
            <sz val="9"/>
            <color indexed="81"/>
            <rFont val="Arial"/>
          </rPr>
          <t xml:space="preserve">R-nummer slechts éénmalig invullen in startdocument invullen in startdocument
</t>
        </r>
      </text>
    </comment>
    <comment ref="E8" authorId="0">
      <text>
        <r>
          <rPr>
            <b/>
            <sz val="9"/>
            <color indexed="81"/>
            <rFont val="Arial"/>
          </rPr>
          <t>projectnaam slechts éénmalig invullen in startdocument</t>
        </r>
        <r>
          <rPr>
            <sz val="9"/>
            <color indexed="81"/>
            <rFont val="Arial"/>
          </rPr>
          <t xml:space="preserve">
</t>
        </r>
      </text>
    </comment>
    <comment ref="M10" authorId="0">
      <text>
        <r>
          <rPr>
            <b/>
            <sz val="9"/>
            <color indexed="81"/>
            <rFont val="Arial"/>
          </rPr>
          <t>vorderingsstaat 1 invullen op het tabblad dat overeenkomt met de maand van aanvang der werken voor de overige staten gebeurt de invulling automatisch</t>
        </r>
        <r>
          <rPr>
            <sz val="9"/>
            <color indexed="81"/>
            <rFont val="Arial"/>
          </rPr>
          <t xml:space="preserve">
</t>
        </r>
      </text>
    </comment>
    <comment ref="A19" authorId="0">
      <text>
        <r>
          <rPr>
            <b/>
            <sz val="9"/>
            <color indexed="81"/>
            <rFont val="Arial"/>
          </rPr>
          <t>in deze rij omschrijving van de dagen invullen met de overeenkomende kenletters van de omschrijving in de kolom rechtsboven in dit document</t>
        </r>
        <r>
          <rPr>
            <sz val="9"/>
            <color indexed="81"/>
            <rFont val="Arial"/>
          </rPr>
          <t xml:space="preserve">
</t>
        </r>
      </text>
    </comment>
    <comment ref="A20" authorId="0">
      <text>
        <r>
          <rPr>
            <sz val="9"/>
            <color indexed="81"/>
            <rFont val="Arial"/>
          </rPr>
          <t>in deze rij volgnummer invullen onder elke verletdag
(T en W)</t>
        </r>
      </text>
    </comment>
    <comment ref="A21" authorId="0">
      <text>
        <r>
          <rPr>
            <b/>
            <sz val="9"/>
            <color indexed="81"/>
            <rFont val="Arial"/>
          </rPr>
          <t>in deze rij volgnummer werkdag invullen onder elke werkdag ( - )</t>
        </r>
        <r>
          <rPr>
            <sz val="9"/>
            <color indexed="81"/>
            <rFont val="Arial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Arial"/>
          </rPr>
          <t>uitvoeringstermijn invullen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<sst xmlns="http://schemas.openxmlformats.org/spreadsheetml/2006/main" count="1740" uniqueCount="78">
  <si>
    <t>TERREIN ontoegankelijk</t>
  </si>
  <si>
    <t xml:space="preserve">     VERLOFDAGEN</t>
  </si>
  <si>
    <t>SCHORSINGSDAGEN</t>
  </si>
  <si>
    <t>ONTOEGANKELIJKHEID TERREIN VORIG  :</t>
  </si>
  <si>
    <t>ONTOEGANKELIJKHEID TERREIN HUIDIG  :</t>
  </si>
  <si>
    <t>TOTAAL ONTOEGANKELIJKHEID TERREIN :</t>
  </si>
  <si>
    <t>WEERVERLETDAGEN VORIGE PERIODES :</t>
  </si>
  <si>
    <t>WEERVERLETDAGEN HUIDIGE PERIODES :</t>
  </si>
  <si>
    <t xml:space="preserve">WEERVERLETDAGEN TOTAAL : </t>
  </si>
  <si>
    <t xml:space="preserve"> _  = WERKDAG</t>
  </si>
  <si>
    <t xml:space="preserve">BEVEL VAN AANVANG: </t>
  </si>
  <si>
    <t xml:space="preserve">                   </t>
  </si>
  <si>
    <t>R000</t>
    <phoneticPr fontId="0" type="noConversion"/>
  </si>
  <si>
    <t>INFRAX</t>
    <phoneticPr fontId="0" type="noConversion"/>
  </si>
  <si>
    <t xml:space="preserve">Projectnaam   : </t>
    <phoneticPr fontId="0" type="noConversion"/>
  </si>
  <si>
    <t xml:space="preserve">Projectnr.  : </t>
    <phoneticPr fontId="0" type="noConversion"/>
  </si>
  <si>
    <t>van</t>
  </si>
  <si>
    <t xml:space="preserve">Aannemer  :       </t>
    <phoneticPr fontId="0" type="noConversion"/>
  </si>
  <si>
    <r>
      <t xml:space="preserve">Staat der verletdagen                                                                                                                  </t>
    </r>
    <r>
      <rPr>
        <sz val="14"/>
        <rFont val="Arial"/>
        <family val="2"/>
      </rPr>
      <t xml:space="preserve">    Supervisie </t>
    </r>
    <r>
      <rPr>
        <b/>
        <sz val="18"/>
        <rFont val="Arial"/>
        <family val="2"/>
      </rPr>
      <t xml:space="preserve"> DOC NR. 6</t>
    </r>
    <r>
      <rPr>
        <sz val="14"/>
        <rFont val="Arial"/>
        <family val="2"/>
      </rPr>
      <t xml:space="preserve"> ( product van owt )</t>
    </r>
  </si>
  <si>
    <r>
      <t xml:space="preserve">Staat der verletdagen                                                                                                                  </t>
    </r>
    <r>
      <rPr>
        <sz val="14"/>
        <rFont val="Arial"/>
        <family val="2"/>
      </rPr>
      <t xml:space="preserve">    Supervisie </t>
    </r>
    <r>
      <rPr>
        <b/>
        <sz val="18"/>
        <rFont val="Arial"/>
        <family val="2"/>
      </rPr>
      <t xml:space="preserve"> DOC NR. 6</t>
    </r>
    <r>
      <rPr>
        <sz val="14"/>
        <rFont val="Arial"/>
        <family val="2"/>
      </rPr>
      <t xml:space="preserve"> ( product van owt )</t>
    </r>
    <phoneticPr fontId="0" type="noConversion"/>
  </si>
  <si>
    <t xml:space="preserve">Periode :  </t>
    <phoneticPr fontId="0" type="noConversion"/>
  </si>
  <si>
    <t>Januari</t>
    <phoneticPr fontId="0" type="noConversion"/>
  </si>
  <si>
    <t>tot</t>
    <phoneticPr fontId="0" type="noConversion"/>
  </si>
  <si>
    <t>Januari</t>
    <phoneticPr fontId="0" type="noConversion"/>
  </si>
  <si>
    <t>Februari</t>
    <phoneticPr fontId="0" type="noConversion"/>
  </si>
  <si>
    <t>Maart</t>
    <phoneticPr fontId="0" type="noConversion"/>
  </si>
  <si>
    <t>Maart</t>
    <phoneticPr fontId="0" type="noConversion"/>
  </si>
  <si>
    <t>April</t>
    <phoneticPr fontId="0" type="noConversion"/>
  </si>
  <si>
    <t>Mei</t>
    <phoneticPr fontId="0" type="noConversion"/>
  </si>
  <si>
    <t>Juni</t>
    <phoneticPr fontId="0" type="noConversion"/>
  </si>
  <si>
    <t>Juli</t>
    <phoneticPr fontId="0" type="noConversion"/>
  </si>
  <si>
    <t>Augustus</t>
    <phoneticPr fontId="0" type="noConversion"/>
  </si>
  <si>
    <t>Augustus</t>
    <phoneticPr fontId="0" type="noConversion"/>
  </si>
  <si>
    <t>September</t>
    <phoneticPr fontId="0" type="noConversion"/>
  </si>
  <si>
    <t>september</t>
    <phoneticPr fontId="0" type="noConversion"/>
  </si>
  <si>
    <t>september</t>
    <phoneticPr fontId="0" type="noConversion"/>
  </si>
  <si>
    <t>Oktober</t>
    <phoneticPr fontId="0" type="noConversion"/>
  </si>
  <si>
    <t>November</t>
    <phoneticPr fontId="0" type="noConversion"/>
  </si>
  <si>
    <t>November</t>
    <phoneticPr fontId="0" type="noConversion"/>
  </si>
  <si>
    <t>December</t>
    <phoneticPr fontId="0" type="noConversion"/>
  </si>
  <si>
    <t>Januari</t>
    <phoneticPr fontId="0" type="noConversion"/>
  </si>
  <si>
    <t>Mei</t>
    <phoneticPr fontId="0" type="noConversion"/>
  </si>
  <si>
    <t>December</t>
    <phoneticPr fontId="0" type="noConversion"/>
  </si>
  <si>
    <t>Omschrijving verletdag</t>
  </si>
  <si>
    <t>W = WEERVERLET (REGEN/VORST)</t>
  </si>
  <si>
    <t>Trichterheideweg 8</t>
  </si>
  <si>
    <t>T = TERREIN ONTOEGANKELIJK</t>
  </si>
  <si>
    <t>3500 HASSELT</t>
  </si>
  <si>
    <t>V = VERLOFDAGEN</t>
  </si>
  <si>
    <t>F = FEESTDAGEN</t>
  </si>
  <si>
    <t>S = SCHORSING DER WERKEN</t>
  </si>
  <si>
    <t>Za = ZATERDAG   Zo = ZONDAG</t>
  </si>
  <si>
    <t>AANTAL DAGEN</t>
  </si>
  <si>
    <t>WERKDAGEN</t>
  </si>
  <si>
    <t>FEESTDAGEN</t>
  </si>
  <si>
    <t>ZATERDAGEN</t>
  </si>
  <si>
    <t>ZONDAGEN</t>
  </si>
  <si>
    <t>OPMERKINGEN</t>
  </si>
  <si>
    <t>VOOR AKKOORD</t>
  </si>
  <si>
    <t>WERFTOEZICHTER:</t>
  </si>
  <si>
    <t>AANNEMER:</t>
  </si>
  <si>
    <t>LEIDEND INGENIEUR:</t>
  </si>
  <si>
    <t>Omschrijving verletdagen</t>
  </si>
  <si>
    <t>BLIJFT ALS UITVOERINGSTERMIJN</t>
  </si>
  <si>
    <t>Nummer verletdag</t>
  </si>
  <si>
    <t>Nummer werkdag</t>
  </si>
  <si>
    <t>Tel. 011 26 63 00  Fax. 011 26 63 13</t>
  </si>
  <si>
    <t>V</t>
  </si>
  <si>
    <t xml:space="preserve">Vorderingsstaatnr. : </t>
  </si>
  <si>
    <t xml:space="preserve"> werkdagen</t>
  </si>
  <si>
    <t>UITVOERINGSTERMIJN :</t>
  </si>
  <si>
    <t>SCHORSINGSDAGEN VORIGE PERIODES :</t>
  </si>
  <si>
    <t>SCHORSINGSDAGEN HUIDIGE PERIODES :</t>
  </si>
  <si>
    <t>SCHORSINGSDAGEN TOTAAL :</t>
  </si>
  <si>
    <t>WERKDAGEN VORIGE PERIODES :</t>
  </si>
  <si>
    <t>WERKDAGEN HUIDIGE PERIODES :</t>
  </si>
  <si>
    <t>WERKDAGEN TOTAAL :</t>
  </si>
  <si>
    <t>WEERVERLETDAGEN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</si>
</sst>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,\ yyyy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sz val="11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5"/>
      <name val="Arial"/>
      <family val="2"/>
    </font>
    <font>
      <sz val="18"/>
      <name val="Arial"/>
    </font>
    <font>
      <sz val="8"/>
      <name val="Verdana"/>
    </font>
    <font>
      <sz val="12"/>
      <name val="Arial Unicode MS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0" fillId="0" borderId="2" xfId="0" applyBorder="1" applyAlignment="1">
      <alignment vertical="center"/>
    </xf>
    <xf numFmtId="0" fontId="12" fillId="0" borderId="3" xfId="0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center" vertical="top"/>
      <protection locked="0"/>
    </xf>
    <xf numFmtId="0" fontId="12" fillId="0" borderId="8" xfId="0" applyFont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11" fillId="0" borderId="2" xfId="0" applyFont="1" applyBorder="1" applyAlignment="1" applyProtection="1">
      <alignment horizontal="left" vertical="center"/>
    </xf>
    <xf numFmtId="0" fontId="0" fillId="0" borderId="7" xfId="0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/>
    </xf>
    <xf numFmtId="0" fontId="10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0" fillId="0" borderId="9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1" xfId="0" applyBorder="1" applyProtection="1"/>
    <xf numFmtId="0" fontId="0" fillId="0" borderId="5" xfId="0" applyBorder="1" applyProtection="1"/>
    <xf numFmtId="0" fontId="0" fillId="0" borderId="10" xfId="0" applyBorder="1" applyProtection="1"/>
    <xf numFmtId="0" fontId="6" fillId="0" borderId="12" xfId="0" applyFont="1" applyBorder="1" applyProtection="1"/>
    <xf numFmtId="0" fontId="6" fillId="0" borderId="13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vertical="center" wrapText="1"/>
    </xf>
    <xf numFmtId="0" fontId="4" fillId="0" borderId="15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4" fillId="0" borderId="1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0" fillId="0" borderId="17" xfId="0" applyBorder="1" applyAlignment="1">
      <alignment vertical="center"/>
    </xf>
    <xf numFmtId="0" fontId="0" fillId="0" borderId="1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0" borderId="19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0" xfId="0" applyFill="1" applyBorder="1" applyAlignment="1" applyProtection="1">
      <alignment horizontal="left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21" xfId="0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</xf>
    <xf numFmtId="0" fontId="5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0" xfId="0" applyFont="1" applyAlignment="1" applyProtection="1">
      <alignment horizontal="left"/>
      <protection locked="0"/>
    </xf>
    <xf numFmtId="0" fontId="6" fillId="0" borderId="19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7" xfId="0" applyFont="1" applyBorder="1" applyAlignment="1" applyProtection="1">
      <alignment horizontal="left" vertical="top"/>
      <protection locked="0"/>
    </xf>
    <xf numFmtId="0" fontId="6" fillId="0" borderId="19" xfId="0" applyFont="1" applyBorder="1" applyAlignment="1">
      <alignment horizontal="left"/>
    </xf>
    <xf numFmtId="0" fontId="6" fillId="0" borderId="0" xfId="0" applyFont="1" applyAlignment="1"/>
    <xf numFmtId="0" fontId="6" fillId="0" borderId="7" xfId="0" applyFont="1" applyBorder="1" applyAlignment="1"/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top"/>
      <protection locked="0"/>
    </xf>
    <xf numFmtId="0" fontId="0" fillId="0" borderId="0" xfId="0" applyBorder="1"/>
    <xf numFmtId="0" fontId="6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Border="1" applyProtection="1">
      <protection locked="0"/>
    </xf>
    <xf numFmtId="0" fontId="6" fillId="0" borderId="0" xfId="0" applyFont="1" applyBorder="1" applyAlignment="1" applyProtection="1">
      <alignment horizontal="right" vertical="top"/>
      <protection locked="0"/>
    </xf>
    <xf numFmtId="0" fontId="6" fillId="0" borderId="22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7" xfId="0" applyBorder="1" applyAlignment="1" applyProtection="1">
      <alignment horizontal="left" vertical="center"/>
      <protection hidden="1"/>
    </xf>
    <xf numFmtId="0" fontId="11" fillId="0" borderId="2" xfId="0" applyFont="1" applyBorder="1" applyAlignment="1" applyProtection="1">
      <alignment horizontal="left" vertical="center"/>
      <protection hidden="1"/>
    </xf>
    <xf numFmtId="0" fontId="6" fillId="0" borderId="19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6" fillId="0" borderId="19" xfId="0" applyFont="1" applyBorder="1" applyAlignment="1" applyProtection="1">
      <alignment horizontal="left" vertical="top"/>
      <protection hidden="1"/>
    </xf>
    <xf numFmtId="0" fontId="6" fillId="0" borderId="0" xfId="0" applyFont="1" applyBorder="1" applyAlignment="1" applyProtection="1">
      <alignment horizontal="left" vertical="top"/>
      <protection hidden="1"/>
    </xf>
    <xf numFmtId="0" fontId="6" fillId="0" borderId="0" xfId="0" applyFont="1" applyBorder="1" applyAlignment="1" applyProtection="1">
      <alignment horizontal="right" vertical="top"/>
      <protection hidden="1"/>
    </xf>
    <xf numFmtId="0" fontId="14" fillId="0" borderId="0" xfId="0" applyFont="1" applyBorder="1" applyAlignment="1" applyProtection="1">
      <alignment horizontal="center" vertical="top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14" fillId="0" borderId="0" xfId="0" applyFont="1" applyBorder="1" applyAlignment="1" applyProtection="1">
      <alignment horizontal="left" vertical="top"/>
      <protection hidden="1"/>
    </xf>
    <xf numFmtId="0" fontId="6" fillId="0" borderId="7" xfId="0" applyFont="1" applyBorder="1" applyAlignment="1" applyProtection="1">
      <alignment horizontal="left" vertical="top"/>
      <protection hidden="1"/>
    </xf>
    <xf numFmtId="0" fontId="6" fillId="0" borderId="0" xfId="0" applyFont="1" applyAlignment="1" applyProtection="1">
      <protection hidden="1"/>
    </xf>
    <xf numFmtId="0" fontId="6" fillId="0" borderId="7" xfId="0" applyFont="1" applyBorder="1" applyAlignment="1" applyProtection="1"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3" fillId="0" borderId="2" xfId="0" applyFont="1" applyBorder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9" xfId="0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  <xf numFmtId="0" fontId="6" fillId="0" borderId="12" xfId="0" applyFont="1" applyBorder="1" applyProtection="1"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left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7" xfId="0" applyFont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left"/>
      <protection locked="0" hidden="1"/>
    </xf>
    <xf numFmtId="0" fontId="14" fillId="0" borderId="0" xfId="0" applyFont="1" applyBorder="1" applyAlignment="1" applyProtection="1">
      <alignment horizontal="center" vertical="top"/>
      <protection locked="0" hidden="1"/>
    </xf>
    <xf numFmtId="0" fontId="14" fillId="0" borderId="0" xfId="0" applyFont="1" applyBorder="1" applyAlignment="1" applyProtection="1">
      <alignment horizontal="left" vertical="top"/>
      <protection locked="0" hidden="1"/>
    </xf>
    <xf numFmtId="0" fontId="9" fillId="0" borderId="4" xfId="0" applyFont="1" applyBorder="1" applyAlignment="1" applyProtection="1">
      <alignment horizontal="left" vertical="center"/>
      <protection locked="0" hidden="1"/>
    </xf>
    <xf numFmtId="0" fontId="9" fillId="0" borderId="0" xfId="0" applyFont="1" applyBorder="1" applyAlignment="1" applyProtection="1">
      <alignment horizontal="left" vertical="center"/>
      <protection locked="0" hidden="1"/>
    </xf>
    <xf numFmtId="0" fontId="9" fillId="0" borderId="6" xfId="0" applyFont="1" applyBorder="1" applyAlignment="1" applyProtection="1">
      <alignment horizontal="left" vertical="center"/>
      <protection locked="0" hidden="1"/>
    </xf>
    <xf numFmtId="0" fontId="2" fillId="0" borderId="0" xfId="0" applyFont="1" applyBorder="1"/>
    <xf numFmtId="0" fontId="8" fillId="0" borderId="8" xfId="0" applyFont="1" applyBorder="1" applyAlignment="1" applyProtection="1">
      <alignment horizontal="center" vertical="top"/>
      <protection locked="0"/>
    </xf>
    <xf numFmtId="0" fontId="0" fillId="0" borderId="0" xfId="0" applyFont="1" applyBorder="1"/>
    <xf numFmtId="0" fontId="6" fillId="0" borderId="0" xfId="0" applyFont="1" applyBorder="1" applyAlignment="1" applyProtection="1">
      <alignment horizontal="right" vertical="top"/>
      <protection locked="0" hidden="1"/>
    </xf>
    <xf numFmtId="0" fontId="6" fillId="0" borderId="0" xfId="0" applyFont="1" applyBorder="1" applyAlignment="1" applyProtection="1">
      <alignment horizontal="center" vertical="top"/>
      <protection locked="0" hidden="1"/>
    </xf>
    <xf numFmtId="0" fontId="6" fillId="0" borderId="0" xfId="0" applyFont="1" applyAlignment="1" applyProtection="1">
      <protection locked="0" hidden="1"/>
    </xf>
    <xf numFmtId="0" fontId="6" fillId="0" borderId="0" xfId="0" applyFont="1" applyAlignment="1" applyProtection="1">
      <alignment horizontal="left"/>
      <protection locked="0" hidden="1"/>
    </xf>
    <xf numFmtId="0" fontId="12" fillId="0" borderId="8" xfId="0" applyFont="1" applyBorder="1" applyAlignment="1" applyProtection="1">
      <alignment horizontal="center" vertical="top"/>
      <protection locked="0" hidden="1"/>
    </xf>
    <xf numFmtId="0" fontId="4" fillId="0" borderId="15" xfId="0" applyFont="1" applyBorder="1" applyAlignment="1" applyProtection="1">
      <alignment horizontal="left" vertical="center"/>
      <protection locked="0" hidden="1"/>
    </xf>
    <xf numFmtId="0" fontId="6" fillId="0" borderId="7" xfId="0" applyFont="1" applyBorder="1" applyAlignment="1" applyProtection="1">
      <alignment horizontal="left" vertical="top"/>
      <protection locked="0" hidden="1"/>
    </xf>
    <xf numFmtId="0" fontId="7" fillId="0" borderId="22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locked="0" hidden="1"/>
    </xf>
    <xf numFmtId="0" fontId="12" fillId="0" borderId="18" xfId="0" applyFont="1" applyBorder="1" applyAlignment="1" applyProtection="1">
      <alignment horizontal="center"/>
      <protection locked="0" hidden="1"/>
    </xf>
    <xf numFmtId="0" fontId="12" fillId="0" borderId="9" xfId="0" applyFont="1" applyBorder="1" applyAlignment="1" applyProtection="1">
      <alignment horizontal="center"/>
      <protection locked="0" hidden="1"/>
    </xf>
    <xf numFmtId="0" fontId="12" fillId="0" borderId="10" xfId="0" applyFont="1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14" xfId="0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19" xfId="0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27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28" xfId="0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29" xfId="0" applyBorder="1" applyAlignment="1" applyProtection="1">
      <alignment vertical="top"/>
      <protection locked="0"/>
    </xf>
    <xf numFmtId="0" fontId="3" fillId="0" borderId="19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49" fontId="3" fillId="0" borderId="19" xfId="0" applyNumberFormat="1" applyFont="1" applyBorder="1" applyAlignment="1" applyProtection="1">
      <alignment horizontal="left" vertical="center"/>
      <protection hidden="1"/>
    </xf>
    <xf numFmtId="49" fontId="3" fillId="0" borderId="0" xfId="0" applyNumberFormat="1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 hidden="1"/>
    </xf>
    <xf numFmtId="0" fontId="0" fillId="0" borderId="4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0" fillId="0" borderId="18" xfId="0" applyBorder="1" applyAlignment="1" applyProtection="1">
      <alignment horizontal="center"/>
      <protection locked="0" hidden="1"/>
    </xf>
    <xf numFmtId="0" fontId="0" fillId="0" borderId="10" xfId="0" applyBorder="1" applyAlignment="1" applyProtection="1">
      <alignment horizontal="center"/>
      <protection locked="0" hidden="1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7" xfId="0" applyFont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9" fillId="0" borderId="25" xfId="0" applyFont="1" applyBorder="1" applyAlignment="1" applyProtection="1">
      <alignment horizontal="left"/>
      <protection hidden="1"/>
    </xf>
    <xf numFmtId="0" fontId="9" fillId="0" borderId="26" xfId="0" applyFont="1" applyBorder="1" applyAlignment="1" applyProtection="1">
      <alignment horizontal="left"/>
      <protection hidden="1"/>
    </xf>
    <xf numFmtId="0" fontId="0" fillId="0" borderId="20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12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left" vertical="center"/>
      <protection locked="0" hidden="1"/>
    </xf>
    <xf numFmtId="164" fontId="3" fillId="0" borderId="0" xfId="0" applyNumberFormat="1" applyFont="1" applyBorder="1" applyAlignment="1" applyProtection="1">
      <alignment horizontal="left" vertical="center"/>
      <protection locked="0" hidden="1"/>
    </xf>
    <xf numFmtId="0" fontId="9" fillId="0" borderId="4" xfId="0" applyFont="1" applyBorder="1" applyAlignment="1" applyProtection="1">
      <alignment horizontal="left"/>
      <protection hidden="1"/>
    </xf>
    <xf numFmtId="0" fontId="9" fillId="0" borderId="18" xfId="0" applyFont="1" applyBorder="1" applyAlignment="1" applyProtection="1">
      <alignment horizontal="left"/>
      <protection hidden="1"/>
    </xf>
    <xf numFmtId="0" fontId="9" fillId="0" borderId="19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8" fillId="0" borderId="19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9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164" fontId="3" fillId="0" borderId="0" xfId="0" applyNumberFormat="1" applyFont="1" applyBorder="1" applyAlignment="1" applyProtection="1">
      <alignment horizontal="left" vertical="center"/>
      <protection hidden="1"/>
    </xf>
    <xf numFmtId="0" fontId="7" fillId="0" borderId="30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9" fillId="0" borderId="25" xfId="0" applyFont="1" applyBorder="1" applyAlignment="1" applyProtection="1">
      <alignment horizontal="left"/>
    </xf>
    <xf numFmtId="0" fontId="9" fillId="0" borderId="26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9" fillId="0" borderId="4" xfId="0" applyFont="1" applyBorder="1" applyAlignment="1" applyProtection="1">
      <alignment horizontal="left"/>
    </xf>
    <xf numFmtId="0" fontId="9" fillId="0" borderId="18" xfId="0" applyFont="1" applyBorder="1" applyAlignment="1" applyProtection="1">
      <alignment horizontal="left"/>
    </xf>
    <xf numFmtId="0" fontId="0" fillId="0" borderId="12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3" fillId="0" borderId="19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49" fontId="3" fillId="0" borderId="19" xfId="0" applyNumberFormat="1" applyFont="1" applyBorder="1" applyAlignment="1" applyProtection="1">
      <alignment horizontal="left" vertical="center"/>
    </xf>
    <xf numFmtId="49" fontId="3" fillId="0" borderId="0" xfId="0" applyNumberFormat="1" applyFont="1" applyBorder="1" applyAlignment="1" applyProtection="1">
      <alignment horizontal="left" vertical="center"/>
    </xf>
    <xf numFmtId="0" fontId="0" fillId="0" borderId="1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6" fillId="0" borderId="0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top"/>
      <protection locked="0" hidden="1"/>
    </xf>
    <xf numFmtId="0" fontId="7" fillId="0" borderId="22" xfId="0" applyFont="1" applyBorder="1" applyAlignment="1" applyProtection="1">
      <alignment horizontal="center" vertical="center"/>
      <protection locked="0" hidden="1"/>
    </xf>
    <xf numFmtId="0" fontId="7" fillId="0" borderId="1" xfId="0" applyFont="1" applyBorder="1" applyAlignment="1" applyProtection="1">
      <alignment horizontal="center" vertical="center"/>
      <protection locked="0" hidden="1"/>
    </xf>
    <xf numFmtId="0" fontId="7" fillId="0" borderId="30" xfId="0" applyFont="1" applyBorder="1" applyAlignment="1" applyProtection="1">
      <alignment horizontal="center" vertical="center"/>
      <protection locked="0" hidden="1"/>
    </xf>
  </cellXfs>
  <cellStyles count="1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0</xdr:row>
      <xdr:rowOff>50800</xdr:rowOff>
    </xdr:from>
    <xdr:to>
      <xdr:col>20</xdr:col>
      <xdr:colOff>88900</xdr:colOff>
      <xdr:row>5</xdr:row>
      <xdr:rowOff>165100</xdr:rowOff>
    </xdr:to>
    <xdr:pic>
      <xdr:nvPicPr>
        <xdr:cNvPr id="12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508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0</xdr:row>
      <xdr:rowOff>63500</xdr:rowOff>
    </xdr:from>
    <xdr:to>
      <xdr:col>20</xdr:col>
      <xdr:colOff>139700</xdr:colOff>
      <xdr:row>5</xdr:row>
      <xdr:rowOff>177800</xdr:rowOff>
    </xdr:to>
    <xdr:pic>
      <xdr:nvPicPr>
        <xdr:cNvPr id="103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635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254000</xdr:colOff>
      <xdr:row>0</xdr:row>
      <xdr:rowOff>12700</xdr:rowOff>
    </xdr:from>
    <xdr:to>
      <xdr:col>19</xdr:col>
      <xdr:colOff>292100</xdr:colOff>
      <xdr:row>5</xdr:row>
      <xdr:rowOff>139700</xdr:rowOff>
    </xdr:to>
    <xdr:pic>
      <xdr:nvPicPr>
        <xdr:cNvPr id="113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12700"/>
          <a:ext cx="45720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0</xdr:row>
      <xdr:rowOff>50800</xdr:rowOff>
    </xdr:from>
    <xdr:to>
      <xdr:col>19</xdr:col>
      <xdr:colOff>127000</xdr:colOff>
      <xdr:row>5</xdr:row>
      <xdr:rowOff>165100</xdr:rowOff>
    </xdr:to>
    <xdr:pic>
      <xdr:nvPicPr>
        <xdr:cNvPr id="1238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08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25400</xdr:rowOff>
    </xdr:from>
    <xdr:to>
      <xdr:col>21</xdr:col>
      <xdr:colOff>139700</xdr:colOff>
      <xdr:row>5</xdr:row>
      <xdr:rowOff>152400</xdr:rowOff>
    </xdr:to>
    <xdr:pic>
      <xdr:nvPicPr>
        <xdr:cNvPr id="133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5400"/>
          <a:ext cx="458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63500</xdr:rowOff>
    </xdr:from>
    <xdr:to>
      <xdr:col>20</xdr:col>
      <xdr:colOff>76200</xdr:colOff>
      <xdr:row>5</xdr:row>
      <xdr:rowOff>177800</xdr:rowOff>
    </xdr:to>
    <xdr:pic>
      <xdr:nvPicPr>
        <xdr:cNvPr id="143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0</xdr:row>
      <xdr:rowOff>63500</xdr:rowOff>
    </xdr:from>
    <xdr:to>
      <xdr:col>19</xdr:col>
      <xdr:colOff>406400</xdr:colOff>
      <xdr:row>5</xdr:row>
      <xdr:rowOff>177800</xdr:rowOff>
    </xdr:to>
    <xdr:pic>
      <xdr:nvPicPr>
        <xdr:cNvPr id="153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63500</xdr:rowOff>
    </xdr:from>
    <xdr:to>
      <xdr:col>20</xdr:col>
      <xdr:colOff>127000</xdr:colOff>
      <xdr:row>5</xdr:row>
      <xdr:rowOff>177800</xdr:rowOff>
    </xdr:to>
    <xdr:pic>
      <xdr:nvPicPr>
        <xdr:cNvPr id="163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330200</xdr:colOff>
      <xdr:row>0</xdr:row>
      <xdr:rowOff>63500</xdr:rowOff>
    </xdr:from>
    <xdr:to>
      <xdr:col>19</xdr:col>
      <xdr:colOff>406400</xdr:colOff>
      <xdr:row>5</xdr:row>
      <xdr:rowOff>177800</xdr:rowOff>
    </xdr:to>
    <xdr:pic>
      <xdr:nvPicPr>
        <xdr:cNvPr id="174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25400</xdr:rowOff>
    </xdr:from>
    <xdr:to>
      <xdr:col>20</xdr:col>
      <xdr:colOff>152400</xdr:colOff>
      <xdr:row>5</xdr:row>
      <xdr:rowOff>152400</xdr:rowOff>
    </xdr:to>
    <xdr:pic>
      <xdr:nvPicPr>
        <xdr:cNvPr id="184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25400"/>
          <a:ext cx="458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12700</xdr:rowOff>
    </xdr:from>
    <xdr:to>
      <xdr:col>19</xdr:col>
      <xdr:colOff>342900</xdr:colOff>
      <xdr:row>5</xdr:row>
      <xdr:rowOff>139700</xdr:rowOff>
    </xdr:to>
    <xdr:pic>
      <xdr:nvPicPr>
        <xdr:cNvPr id="194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600" y="12700"/>
          <a:ext cx="458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50800</xdr:rowOff>
    </xdr:from>
    <xdr:to>
      <xdr:col>20</xdr:col>
      <xdr:colOff>279400</xdr:colOff>
      <xdr:row>5</xdr:row>
      <xdr:rowOff>165100</xdr:rowOff>
    </xdr:to>
    <xdr:pic>
      <xdr:nvPicPr>
        <xdr:cNvPr id="207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508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292100</xdr:colOff>
      <xdr:row>0</xdr:row>
      <xdr:rowOff>50800</xdr:rowOff>
    </xdr:from>
    <xdr:to>
      <xdr:col>19</xdr:col>
      <xdr:colOff>368300</xdr:colOff>
      <xdr:row>5</xdr:row>
      <xdr:rowOff>165100</xdr:rowOff>
    </xdr:to>
    <xdr:pic>
      <xdr:nvPicPr>
        <xdr:cNvPr id="204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508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63500</xdr:rowOff>
    </xdr:from>
    <xdr:to>
      <xdr:col>20</xdr:col>
      <xdr:colOff>12700</xdr:colOff>
      <xdr:row>5</xdr:row>
      <xdr:rowOff>177800</xdr:rowOff>
    </xdr:to>
    <xdr:pic>
      <xdr:nvPicPr>
        <xdr:cNvPr id="215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63500"/>
          <a:ext cx="4572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63500</xdr:rowOff>
    </xdr:from>
    <xdr:to>
      <xdr:col>20</xdr:col>
      <xdr:colOff>127000</xdr:colOff>
      <xdr:row>5</xdr:row>
      <xdr:rowOff>177800</xdr:rowOff>
    </xdr:to>
    <xdr:pic>
      <xdr:nvPicPr>
        <xdr:cNvPr id="225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0</xdr:row>
      <xdr:rowOff>50800</xdr:rowOff>
    </xdr:from>
    <xdr:to>
      <xdr:col>19</xdr:col>
      <xdr:colOff>419100</xdr:colOff>
      <xdr:row>5</xdr:row>
      <xdr:rowOff>165100</xdr:rowOff>
    </xdr:to>
    <xdr:pic>
      <xdr:nvPicPr>
        <xdr:cNvPr id="235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63500</xdr:rowOff>
    </xdr:from>
    <xdr:to>
      <xdr:col>19</xdr:col>
      <xdr:colOff>342900</xdr:colOff>
      <xdr:row>5</xdr:row>
      <xdr:rowOff>177800</xdr:rowOff>
    </xdr:to>
    <xdr:pic>
      <xdr:nvPicPr>
        <xdr:cNvPr id="245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6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</xdr:colOff>
      <xdr:row>0</xdr:row>
      <xdr:rowOff>63500</xdr:rowOff>
    </xdr:from>
    <xdr:to>
      <xdr:col>20</xdr:col>
      <xdr:colOff>88900</xdr:colOff>
      <xdr:row>5</xdr:row>
      <xdr:rowOff>177800</xdr:rowOff>
    </xdr:to>
    <xdr:pic>
      <xdr:nvPicPr>
        <xdr:cNvPr id="256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25400</xdr:rowOff>
    </xdr:from>
    <xdr:to>
      <xdr:col>19</xdr:col>
      <xdr:colOff>266700</xdr:colOff>
      <xdr:row>5</xdr:row>
      <xdr:rowOff>152400</xdr:rowOff>
    </xdr:to>
    <xdr:pic>
      <xdr:nvPicPr>
        <xdr:cNvPr id="266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5400"/>
          <a:ext cx="458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368300</xdr:colOff>
      <xdr:row>0</xdr:row>
      <xdr:rowOff>63500</xdr:rowOff>
    </xdr:from>
    <xdr:to>
      <xdr:col>20</xdr:col>
      <xdr:colOff>12700</xdr:colOff>
      <xdr:row>5</xdr:row>
      <xdr:rowOff>177800</xdr:rowOff>
    </xdr:to>
    <xdr:pic>
      <xdr:nvPicPr>
        <xdr:cNvPr id="276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0</xdr:row>
      <xdr:rowOff>50800</xdr:rowOff>
    </xdr:from>
    <xdr:to>
      <xdr:col>19</xdr:col>
      <xdr:colOff>241300</xdr:colOff>
      <xdr:row>5</xdr:row>
      <xdr:rowOff>165100</xdr:rowOff>
    </xdr:to>
    <xdr:pic>
      <xdr:nvPicPr>
        <xdr:cNvPr id="286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50800"/>
          <a:ext cx="4572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25400</xdr:rowOff>
    </xdr:from>
    <xdr:to>
      <xdr:col>20</xdr:col>
      <xdr:colOff>190500</xdr:colOff>
      <xdr:row>5</xdr:row>
      <xdr:rowOff>152400</xdr:rowOff>
    </xdr:to>
    <xdr:pic>
      <xdr:nvPicPr>
        <xdr:cNvPr id="297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400"/>
          <a:ext cx="458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25400</xdr:rowOff>
    </xdr:from>
    <xdr:to>
      <xdr:col>19</xdr:col>
      <xdr:colOff>431800</xdr:colOff>
      <xdr:row>5</xdr:row>
      <xdr:rowOff>152400</xdr:rowOff>
    </xdr:to>
    <xdr:pic>
      <xdr:nvPicPr>
        <xdr:cNvPr id="31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25400"/>
          <a:ext cx="45593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0</xdr:row>
      <xdr:rowOff>63500</xdr:rowOff>
    </xdr:from>
    <xdr:to>
      <xdr:col>21</xdr:col>
      <xdr:colOff>368300</xdr:colOff>
      <xdr:row>5</xdr:row>
      <xdr:rowOff>177800</xdr:rowOff>
    </xdr:to>
    <xdr:pic>
      <xdr:nvPicPr>
        <xdr:cNvPr id="307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3500"/>
          <a:ext cx="4584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63500</xdr:rowOff>
    </xdr:from>
    <xdr:to>
      <xdr:col>20</xdr:col>
      <xdr:colOff>292100</xdr:colOff>
      <xdr:row>5</xdr:row>
      <xdr:rowOff>177800</xdr:rowOff>
    </xdr:to>
    <xdr:pic>
      <xdr:nvPicPr>
        <xdr:cNvPr id="41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0" y="635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50800</xdr:rowOff>
    </xdr:from>
    <xdr:to>
      <xdr:col>21</xdr:col>
      <xdr:colOff>76200</xdr:colOff>
      <xdr:row>5</xdr:row>
      <xdr:rowOff>165100</xdr:rowOff>
    </xdr:to>
    <xdr:pic>
      <xdr:nvPicPr>
        <xdr:cNvPr id="51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8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368300</xdr:colOff>
      <xdr:row>0</xdr:row>
      <xdr:rowOff>50800</xdr:rowOff>
    </xdr:from>
    <xdr:to>
      <xdr:col>20</xdr:col>
      <xdr:colOff>190500</xdr:colOff>
      <xdr:row>5</xdr:row>
      <xdr:rowOff>165100</xdr:rowOff>
    </xdr:to>
    <xdr:pic>
      <xdr:nvPicPr>
        <xdr:cNvPr id="61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50800"/>
          <a:ext cx="4572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50800</xdr:rowOff>
    </xdr:from>
    <xdr:to>
      <xdr:col>20</xdr:col>
      <xdr:colOff>279400</xdr:colOff>
      <xdr:row>5</xdr:row>
      <xdr:rowOff>165100</xdr:rowOff>
    </xdr:to>
    <xdr:pic>
      <xdr:nvPicPr>
        <xdr:cNvPr id="72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508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0</xdr:row>
      <xdr:rowOff>63500</xdr:rowOff>
    </xdr:from>
    <xdr:to>
      <xdr:col>19</xdr:col>
      <xdr:colOff>419100</xdr:colOff>
      <xdr:row>5</xdr:row>
      <xdr:rowOff>177800</xdr:rowOff>
    </xdr:to>
    <xdr:pic>
      <xdr:nvPicPr>
        <xdr:cNvPr id="826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63500"/>
          <a:ext cx="45593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25400</xdr:rowOff>
    </xdr:from>
    <xdr:to>
      <xdr:col>18</xdr:col>
      <xdr:colOff>317500</xdr:colOff>
      <xdr:row>5</xdr:row>
      <xdr:rowOff>152400</xdr:rowOff>
    </xdr:to>
    <xdr:pic>
      <xdr:nvPicPr>
        <xdr:cNvPr id="92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25400"/>
          <a:ext cx="45593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0.79998168889431442"/>
    <pageSetUpPr fitToPage="1"/>
  </sheetPr>
  <dimension ref="A1:AH42"/>
  <sheetViews>
    <sheetView tabSelected="1" zoomScale="82" zoomScaleSheetLayoutView="100" workbookViewId="0">
      <selection activeCell="W2" sqref="W2"/>
    </sheetView>
  </sheetViews>
  <sheetFormatPr baseColWidth="10" defaultColWidth="8.83203125" defaultRowHeight="12" x14ac:dyDescent="0"/>
  <cols>
    <col min="1" max="1" width="17.5" customWidth="1"/>
    <col min="2" max="31" width="5.6640625" customWidth="1"/>
    <col min="32" max="32" width="5.83203125" customWidth="1"/>
    <col min="33" max="33" width="5.6640625" hidden="1" customWidth="1"/>
  </cols>
  <sheetData>
    <row r="1" spans="1:34" ht="15" customHeight="1"/>
    <row r="2" spans="1:34" ht="15" customHeight="1"/>
    <row r="3" spans="1:34" ht="15" customHeight="1"/>
    <row r="4" spans="1:34" ht="15" customHeight="1"/>
    <row r="5" spans="1:34" ht="15" customHeight="1"/>
    <row r="6" spans="1:34" ht="15.75" customHeight="1" thickBot="1"/>
    <row r="7" spans="1:34" ht="24.75" customHeight="1" thickTop="1" thickBot="1">
      <c r="A7" s="151" t="s">
        <v>19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4"/>
    </row>
    <row r="8" spans="1:34" s="2" customFormat="1" ht="29.25" customHeight="1" thickTop="1" thickBot="1">
      <c r="A8" s="81" t="s">
        <v>15</v>
      </c>
      <c r="B8" s="197" t="s">
        <v>12</v>
      </c>
      <c r="C8" s="197"/>
      <c r="D8" s="197"/>
      <c r="E8" s="82" t="s">
        <v>14</v>
      </c>
      <c r="F8" s="83"/>
      <c r="G8" s="83"/>
      <c r="H8" s="83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83"/>
      <c r="AH8" s="5"/>
    </row>
    <row r="9" spans="1:34" s="1" customFormat="1" ht="21.75" customHeight="1" thickTop="1">
      <c r="A9" s="84"/>
      <c r="B9" s="85"/>
      <c r="C9" s="85"/>
      <c r="D9" s="85"/>
      <c r="E9" s="85"/>
      <c r="F9" s="85"/>
      <c r="G9" s="86"/>
      <c r="H9" s="201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3"/>
      <c r="U9" s="204" t="s">
        <v>62</v>
      </c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6"/>
    </row>
    <row r="10" spans="1:34" s="1" customFormat="1" ht="21.75" customHeight="1">
      <c r="A10" s="87" t="s">
        <v>13</v>
      </c>
      <c r="B10" s="85"/>
      <c r="C10" s="85"/>
      <c r="D10" s="85"/>
      <c r="E10" s="85"/>
      <c r="F10" s="85"/>
      <c r="G10" s="86"/>
      <c r="H10" s="88" t="s">
        <v>68</v>
      </c>
      <c r="I10" s="89"/>
      <c r="J10" s="89"/>
      <c r="K10" s="89"/>
      <c r="L10" s="89"/>
      <c r="M10" s="135">
        <v>1</v>
      </c>
      <c r="N10" s="89"/>
      <c r="O10" s="89"/>
      <c r="P10" s="89"/>
      <c r="Q10" s="89"/>
      <c r="R10" s="89"/>
      <c r="S10" s="89"/>
      <c r="T10" s="90"/>
      <c r="U10" s="171" t="s">
        <v>44</v>
      </c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6"/>
    </row>
    <row r="11" spans="1:34" s="1" customFormat="1" ht="21.75" customHeight="1">
      <c r="A11" s="87" t="s">
        <v>45</v>
      </c>
      <c r="B11" s="85"/>
      <c r="C11" s="85"/>
      <c r="D11" s="85"/>
      <c r="E11" s="85"/>
      <c r="F11" s="85"/>
      <c r="G11" s="91"/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4"/>
      <c r="U11" s="171" t="s">
        <v>46</v>
      </c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6"/>
    </row>
    <row r="12" spans="1:34" s="1" customFormat="1" ht="21.75" customHeight="1">
      <c r="A12" s="87" t="s">
        <v>47</v>
      </c>
      <c r="B12" s="85"/>
      <c r="C12" s="85"/>
      <c r="D12" s="85"/>
      <c r="E12" s="85"/>
      <c r="F12" s="85"/>
      <c r="G12" s="86"/>
      <c r="H12" s="95" t="s">
        <v>20</v>
      </c>
      <c r="I12" s="96"/>
      <c r="J12" s="96" t="s">
        <v>16</v>
      </c>
      <c r="K12" s="144">
        <v>1</v>
      </c>
      <c r="L12" s="176" t="s">
        <v>21</v>
      </c>
      <c r="M12" s="176"/>
      <c r="N12" s="136">
        <v>2014</v>
      </c>
      <c r="O12" s="99" t="s">
        <v>22</v>
      </c>
      <c r="P12" s="144">
        <v>31</v>
      </c>
      <c r="Q12" s="176" t="s">
        <v>23</v>
      </c>
      <c r="R12" s="176"/>
      <c r="S12" s="137">
        <v>2014</v>
      </c>
      <c r="T12" s="101"/>
      <c r="U12" s="171" t="s">
        <v>48</v>
      </c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6"/>
    </row>
    <row r="13" spans="1:34" s="1" customFormat="1" ht="21.75" customHeight="1">
      <c r="A13" s="87" t="s">
        <v>66</v>
      </c>
      <c r="B13" s="85"/>
      <c r="C13" s="85"/>
      <c r="D13" s="85"/>
      <c r="E13" s="85"/>
      <c r="F13" s="85"/>
      <c r="G13" s="86"/>
      <c r="H13" s="88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3"/>
      <c r="U13" s="171" t="s">
        <v>49</v>
      </c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4" s="1" customFormat="1" ht="21.75" customHeight="1">
      <c r="A14" s="104"/>
      <c r="B14" s="85"/>
      <c r="C14" s="85"/>
      <c r="D14" s="85"/>
      <c r="E14" s="85"/>
      <c r="F14" s="85"/>
      <c r="G14" s="86"/>
      <c r="H14" s="88" t="s">
        <v>17</v>
      </c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90"/>
      <c r="U14" s="171" t="s">
        <v>50</v>
      </c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4" s="1" customFormat="1" ht="21.75" customHeight="1">
      <c r="A15" s="105" t="s">
        <v>10</v>
      </c>
      <c r="B15" s="85"/>
      <c r="C15" s="198">
        <v>41640</v>
      </c>
      <c r="D15" s="198"/>
      <c r="E15" s="198"/>
      <c r="F15" s="198"/>
      <c r="G15" s="86"/>
      <c r="H15" s="88" t="s">
        <v>11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90"/>
      <c r="U15" s="171" t="s">
        <v>51</v>
      </c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4" s="1" customFormat="1" ht="21.75" customHeight="1">
      <c r="A16" s="107"/>
      <c r="B16" s="85"/>
      <c r="C16" s="85"/>
      <c r="D16" s="85"/>
      <c r="E16" s="85"/>
      <c r="F16" s="85"/>
      <c r="G16" s="86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73" t="s">
        <v>9</v>
      </c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6"/>
    </row>
    <row r="17" spans="1:34" ht="4.5" customHeight="1">
      <c r="A17" s="109"/>
      <c r="B17" s="110"/>
      <c r="C17" s="110"/>
      <c r="D17" s="110"/>
      <c r="E17" s="110"/>
      <c r="F17" s="110"/>
      <c r="G17" s="111"/>
      <c r="H17" s="112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4"/>
      <c r="U17" s="157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4"/>
    </row>
    <row r="18" spans="1:34" s="2" customFormat="1" ht="18">
      <c r="A18" s="115"/>
      <c r="B18" s="116">
        <v>1</v>
      </c>
      <c r="C18" s="116">
        <v>2</v>
      </c>
      <c r="D18" s="116">
        <v>3</v>
      </c>
      <c r="E18" s="116">
        <v>4</v>
      </c>
      <c r="F18" s="116">
        <v>5</v>
      </c>
      <c r="G18" s="116">
        <v>6</v>
      </c>
      <c r="H18" s="116">
        <v>7</v>
      </c>
      <c r="I18" s="116">
        <v>8</v>
      </c>
      <c r="J18" s="116">
        <v>9</v>
      </c>
      <c r="K18" s="116">
        <v>10</v>
      </c>
      <c r="L18" s="116">
        <v>11</v>
      </c>
      <c r="M18" s="116">
        <v>12</v>
      </c>
      <c r="N18" s="116">
        <v>13</v>
      </c>
      <c r="O18" s="116">
        <v>14</v>
      </c>
      <c r="P18" s="116">
        <v>15</v>
      </c>
      <c r="Q18" s="116">
        <v>16</v>
      </c>
      <c r="R18" s="116">
        <v>17</v>
      </c>
      <c r="S18" s="116">
        <v>18</v>
      </c>
      <c r="T18" s="116">
        <v>19</v>
      </c>
      <c r="U18" s="116">
        <v>20</v>
      </c>
      <c r="V18" s="116">
        <v>21</v>
      </c>
      <c r="W18" s="116">
        <v>22</v>
      </c>
      <c r="X18" s="116">
        <v>23</v>
      </c>
      <c r="Y18" s="116">
        <v>24</v>
      </c>
      <c r="Z18" s="116">
        <v>25</v>
      </c>
      <c r="AA18" s="116">
        <v>26</v>
      </c>
      <c r="AB18" s="116">
        <v>27</v>
      </c>
      <c r="AC18" s="116">
        <v>28</v>
      </c>
      <c r="AD18" s="116">
        <v>29</v>
      </c>
      <c r="AE18" s="116">
        <v>30</v>
      </c>
      <c r="AF18" s="116">
        <v>31</v>
      </c>
      <c r="AG18" s="117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195" t="s">
        <v>52</v>
      </c>
      <c r="B22" s="196"/>
      <c r="C22" s="177" t="s">
        <v>53</v>
      </c>
      <c r="D22" s="178"/>
      <c r="E22" s="178"/>
      <c r="F22" s="179"/>
      <c r="G22" s="177" t="s">
        <v>77</v>
      </c>
      <c r="H22" s="178"/>
      <c r="I22" s="178"/>
      <c r="J22" s="179"/>
      <c r="K22" s="177" t="s">
        <v>0</v>
      </c>
      <c r="L22" s="178"/>
      <c r="M22" s="178"/>
      <c r="N22" s="179"/>
      <c r="O22" s="177" t="s">
        <v>1</v>
      </c>
      <c r="P22" s="178"/>
      <c r="Q22" s="178"/>
      <c r="R22" s="179"/>
      <c r="S22" s="177" t="s">
        <v>54</v>
      </c>
      <c r="T22" s="178"/>
      <c r="U22" s="178"/>
      <c r="V22" s="179"/>
      <c r="W22" s="177" t="s">
        <v>2</v>
      </c>
      <c r="X22" s="178"/>
      <c r="Y22" s="178"/>
      <c r="Z22" s="179"/>
      <c r="AA22" s="177" t="s">
        <v>55</v>
      </c>
      <c r="AB22" s="178"/>
      <c r="AC22" s="179"/>
      <c r="AD22" s="177" t="s">
        <v>56</v>
      </c>
      <c r="AE22" s="178"/>
      <c r="AF22" s="179"/>
      <c r="AG22" s="118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119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120"/>
      <c r="AH24" s="4"/>
    </row>
    <row r="25" spans="1:34" ht="20" customHeight="1">
      <c r="A25" s="121" t="s">
        <v>70</v>
      </c>
      <c r="B25" s="122"/>
      <c r="C25" s="123"/>
      <c r="D25" s="123"/>
      <c r="E25" s="138">
        <v>200</v>
      </c>
      <c r="F25" s="199" t="s">
        <v>69</v>
      </c>
      <c r="G25" s="199"/>
      <c r="H25" s="200"/>
      <c r="I25" s="188" t="s">
        <v>57</v>
      </c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90"/>
      <c r="U25" s="188" t="s">
        <v>58</v>
      </c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4"/>
    </row>
    <row r="26" spans="1:34" ht="20" customHeight="1">
      <c r="A26" s="125" t="s">
        <v>6</v>
      </c>
      <c r="B26" s="126"/>
      <c r="C26" s="127"/>
      <c r="D26" s="127"/>
      <c r="E26" s="139"/>
      <c r="F26" s="186"/>
      <c r="G26" s="186"/>
      <c r="H26" s="187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125" t="s">
        <v>7</v>
      </c>
      <c r="B27" s="126"/>
      <c r="C27" s="127"/>
      <c r="D27" s="127"/>
      <c r="E27" s="139">
        <f>G23</f>
        <v>0</v>
      </c>
      <c r="F27" s="186"/>
      <c r="G27" s="186"/>
      <c r="H27" s="187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125" t="s">
        <v>8</v>
      </c>
      <c r="B28" s="126"/>
      <c r="C28" s="127"/>
      <c r="D28" s="127"/>
      <c r="E28" s="139">
        <f>E26+E27</f>
        <v>0</v>
      </c>
      <c r="F28" s="186"/>
      <c r="G28" s="186"/>
      <c r="H28" s="187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159" t="s">
        <v>3</v>
      </c>
      <c r="B29" s="160"/>
      <c r="C29" s="160"/>
      <c r="D29" s="160"/>
      <c r="E29" s="139"/>
      <c r="F29" s="129"/>
      <c r="G29" s="129"/>
      <c r="H29" s="130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159" t="s">
        <v>4</v>
      </c>
      <c r="B30" s="160"/>
      <c r="C30" s="160"/>
      <c r="D30" s="160"/>
      <c r="E30" s="139">
        <f>K23</f>
        <v>0</v>
      </c>
      <c r="F30" s="129"/>
      <c r="G30" s="129"/>
      <c r="H30" s="130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159" t="s">
        <v>5</v>
      </c>
      <c r="B31" s="160"/>
      <c r="C31" s="160"/>
      <c r="D31" s="160"/>
      <c r="E31" s="139">
        <f>E29+E30</f>
        <v>0</v>
      </c>
      <c r="F31" s="129"/>
      <c r="G31" s="129"/>
      <c r="H31" s="130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125" t="s">
        <v>71</v>
      </c>
      <c r="B32" s="126"/>
      <c r="C32" s="127"/>
      <c r="D32" s="127"/>
      <c r="E32" s="139"/>
      <c r="F32" s="186"/>
      <c r="G32" s="186"/>
      <c r="H32" s="187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125" t="s">
        <v>72</v>
      </c>
      <c r="B33" s="126"/>
      <c r="C33" s="127"/>
      <c r="D33" s="127"/>
      <c r="E33" s="139">
        <f>W23</f>
        <v>0</v>
      </c>
      <c r="F33" s="186"/>
      <c r="G33" s="186"/>
      <c r="H33" s="187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125" t="s">
        <v>73</v>
      </c>
      <c r="B34" s="126"/>
      <c r="C34" s="127"/>
      <c r="D34" s="127"/>
      <c r="E34" s="139">
        <f>E32+E33</f>
        <v>0</v>
      </c>
      <c r="F34" s="186"/>
      <c r="G34" s="186"/>
      <c r="H34" s="187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125" t="s">
        <v>74</v>
      </c>
      <c r="B35" s="126"/>
      <c r="C35" s="127"/>
      <c r="D35" s="127"/>
      <c r="E35" s="139"/>
      <c r="F35" s="186"/>
      <c r="G35" s="186"/>
      <c r="H35" s="187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125" t="s">
        <v>75</v>
      </c>
      <c r="B36" s="126"/>
      <c r="C36" s="127"/>
      <c r="D36" s="127"/>
      <c r="E36" s="139">
        <f>C23</f>
        <v>0</v>
      </c>
      <c r="F36" s="186"/>
      <c r="G36" s="186"/>
      <c r="H36" s="187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125" t="s">
        <v>76</v>
      </c>
      <c r="B37" s="126"/>
      <c r="C37" s="127"/>
      <c r="D37" s="127"/>
      <c r="E37" s="139">
        <f>E35+E36</f>
        <v>0</v>
      </c>
      <c r="F37" s="186"/>
      <c r="G37" s="186"/>
      <c r="H37" s="187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131" t="s">
        <v>63</v>
      </c>
      <c r="B38" s="132"/>
      <c r="C38" s="133"/>
      <c r="D38" s="133"/>
      <c r="E38" s="140">
        <f>E25-E37</f>
        <v>200</v>
      </c>
      <c r="F38" s="191" t="s">
        <v>69</v>
      </c>
      <c r="G38" s="191"/>
      <c r="H38" s="192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 ht="13" thickTop="1"/>
    <row r="42" spans="1:34">
      <c r="S42" s="21"/>
    </row>
  </sheetData>
  <sheetProtection password="CC2D" sheet="1" objects="1" scenarios="1" formatCells="0" formatColumns="0" formatRows="0" insertColumns="0" insertRows="0" deleteColumns="0" deleteRows="0"/>
  <mergeCells count="53">
    <mergeCell ref="B8:D8"/>
    <mergeCell ref="C15:F15"/>
    <mergeCell ref="S22:V22"/>
    <mergeCell ref="F27:H27"/>
    <mergeCell ref="F28:H28"/>
    <mergeCell ref="C22:F22"/>
    <mergeCell ref="U13:AG13"/>
    <mergeCell ref="F25:H25"/>
    <mergeCell ref="F26:H26"/>
    <mergeCell ref="H9:T9"/>
    <mergeCell ref="U9:AG9"/>
    <mergeCell ref="U10:AG10"/>
    <mergeCell ref="U11:AG11"/>
    <mergeCell ref="U12:AG12"/>
    <mergeCell ref="AA22:AC22"/>
    <mergeCell ref="A29:D29"/>
    <mergeCell ref="K22:N22"/>
    <mergeCell ref="K23:N24"/>
    <mergeCell ref="U14:AG14"/>
    <mergeCell ref="F34:H34"/>
    <mergeCell ref="G22:J22"/>
    <mergeCell ref="G23:J24"/>
    <mergeCell ref="U34:AF38"/>
    <mergeCell ref="U25:AG25"/>
    <mergeCell ref="A22:B22"/>
    <mergeCell ref="C23:F24"/>
    <mergeCell ref="A31:D31"/>
    <mergeCell ref="F36:H36"/>
    <mergeCell ref="F37:H37"/>
    <mergeCell ref="O22:R22"/>
    <mergeCell ref="F32:H32"/>
    <mergeCell ref="F33:H33"/>
    <mergeCell ref="I25:T25"/>
    <mergeCell ref="F38:H38"/>
    <mergeCell ref="W22:Z22"/>
    <mergeCell ref="S23:V24"/>
    <mergeCell ref="F35:H35"/>
    <mergeCell ref="A7:AG7"/>
    <mergeCell ref="A23:B24"/>
    <mergeCell ref="U17:AG17"/>
    <mergeCell ref="A30:D30"/>
    <mergeCell ref="U26:AF29"/>
    <mergeCell ref="U30:AF33"/>
    <mergeCell ref="U15:AG15"/>
    <mergeCell ref="U16:AG16"/>
    <mergeCell ref="I8:AF8"/>
    <mergeCell ref="L12:M12"/>
    <mergeCell ref="Q12:R12"/>
    <mergeCell ref="AD22:AF22"/>
    <mergeCell ref="O23:R24"/>
    <mergeCell ref="W23:Z24"/>
    <mergeCell ref="AA23:AC24"/>
    <mergeCell ref="AD23:AF24"/>
  </mergeCells>
  <phoneticPr fontId="0" type="noConversion"/>
  <printOptions horizontalCentered="1" verticalCentered="1"/>
  <pageMargins left="0.88370078740157487" right="0.12000000000000001" top="0.17000000000000004" bottom="0.16" header="0.24000000000000002" footer="0.31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4.9989318521683403E-2"/>
    <pageSetUpPr fitToPage="1"/>
  </sheetPr>
  <dimension ref="A1:AH42"/>
  <sheetViews>
    <sheetView topLeftCell="A5" zoomScale="82" workbookViewId="0">
      <selection activeCell="E33" sqref="E33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Blad9!B8</f>
        <v>R000</v>
      </c>
      <c r="C8" s="197"/>
      <c r="D8" s="197"/>
      <c r="E8" s="74" t="s">
        <v>14</v>
      </c>
      <c r="F8" s="15"/>
      <c r="G8" s="15"/>
      <c r="H8" s="15"/>
      <c r="I8" s="175">
        <f>Blad9!I8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Blad9!M10+1</f>
        <v>10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36</v>
      </c>
      <c r="M12" s="242"/>
      <c r="N12" s="136">
        <f>Blad9!N12</f>
        <v>2014</v>
      </c>
      <c r="O12" s="75" t="s">
        <v>22</v>
      </c>
      <c r="P12" s="144">
        <v>31</v>
      </c>
      <c r="Q12" s="242" t="s">
        <v>36</v>
      </c>
      <c r="R12" s="242"/>
      <c r="S12" s="137">
        <f>Blad9!S12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Blad9!L14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Blad9!C15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Blad9!E25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Blad9!E28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Blad9!E31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Blad9!E34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Blad9!E37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  <pageSetUpPr fitToPage="1"/>
  </sheetPr>
  <dimension ref="A1:AH42"/>
  <sheetViews>
    <sheetView topLeftCell="A10" zoomScale="82" workbookViewId="0">
      <selection activeCell="P30" sqref="P30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5" width="5.6640625" style="76" customWidth="1"/>
    <col min="16" max="16" width="5.83203125" style="76" customWidth="1"/>
    <col min="17" max="18" width="6.332031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Blad10!B8</f>
        <v>R000</v>
      </c>
      <c r="C8" s="197"/>
      <c r="D8" s="197"/>
      <c r="E8" s="74" t="s">
        <v>14</v>
      </c>
      <c r="F8" s="15"/>
      <c r="G8" s="15"/>
      <c r="H8" s="15"/>
      <c r="I8" s="175">
        <f>Blad10!I8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Blad10!M10+1</f>
        <v>11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37</v>
      </c>
      <c r="M12" s="242"/>
      <c r="N12" s="136">
        <f>Blad10!N12</f>
        <v>2014</v>
      </c>
      <c r="O12" s="75" t="s">
        <v>22</v>
      </c>
      <c r="P12" s="144">
        <v>30</v>
      </c>
      <c r="Q12" s="242" t="s">
        <v>38</v>
      </c>
      <c r="R12" s="242"/>
      <c r="S12" s="137">
        <f>Blad10!S12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Blad10!L14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Blad10!C15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Blad10!E25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Blad10!E28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Blad10!E31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Blad10!E34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Blad10!E37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AH42"/>
  <sheetViews>
    <sheetView topLeftCell="A9" zoomScale="82" workbookViewId="0">
      <selection activeCell="N32" sqref="N32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Blad11!B8</f>
        <v>R000</v>
      </c>
      <c r="C8" s="197"/>
      <c r="D8" s="197"/>
      <c r="E8" s="74" t="s">
        <v>14</v>
      </c>
      <c r="F8" s="15"/>
      <c r="G8" s="15"/>
      <c r="H8" s="15"/>
      <c r="I8" s="175">
        <f>Blad11!I8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Blad11!M10+1</f>
        <v>12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39</v>
      </c>
      <c r="M12" s="242"/>
      <c r="N12" s="136">
        <f>Blad11!N12</f>
        <v>2014</v>
      </c>
      <c r="O12" s="75" t="s">
        <v>22</v>
      </c>
      <c r="P12" s="144">
        <v>31</v>
      </c>
      <c r="Q12" s="242" t="s">
        <v>39</v>
      </c>
      <c r="R12" s="242"/>
      <c r="S12" s="137">
        <f>Blad11!S12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Blad11!L14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Blad11!C15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Blad11!E25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Blad11!E28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Blad11!E31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Blad11!E34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Blad11!E37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  <pageSetUpPr fitToPage="1"/>
  </sheetPr>
  <dimension ref="A1:AH42"/>
  <sheetViews>
    <sheetView topLeftCell="A8" zoomScale="82" workbookViewId="0">
      <selection activeCell="Q31" sqref="Q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Blad12!B8</f>
        <v>R000</v>
      </c>
      <c r="C8" s="197"/>
      <c r="D8" s="197"/>
      <c r="E8" s="74" t="s">
        <v>14</v>
      </c>
      <c r="F8" s="15"/>
      <c r="G8" s="15"/>
      <c r="H8" s="15"/>
      <c r="I8" s="175">
        <f>Blad12!I8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Blad12!M10+1</f>
        <v>13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40</v>
      </c>
      <c r="M12" s="242"/>
      <c r="N12" s="136">
        <f>Blad12!N12+1</f>
        <v>2015</v>
      </c>
      <c r="O12" s="75" t="s">
        <v>22</v>
      </c>
      <c r="P12" s="144">
        <v>31</v>
      </c>
      <c r="Q12" s="242" t="s">
        <v>40</v>
      </c>
      <c r="R12" s="242"/>
      <c r="S12" s="137">
        <f>Blad12!S12+1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Blad12!L14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Blad12!E25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Blad12!E28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Blad12!E31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Blad12!E34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Blad12!E37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59999389629810485"/>
    <pageSetUpPr fitToPage="1"/>
  </sheetPr>
  <dimension ref="A1:AH42"/>
  <sheetViews>
    <sheetView topLeftCell="A2" zoomScale="82" workbookViewId="0">
      <selection activeCell="S32" sqref="S32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Blad13!M10+1</f>
        <v>14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24</v>
      </c>
      <c r="M12" s="242"/>
      <c r="N12" s="136">
        <f>Blad13!N12</f>
        <v>2015</v>
      </c>
      <c r="O12" s="75" t="s">
        <v>22</v>
      </c>
      <c r="P12" s="144" t="str">
        <f>(IF(MOD(S12,4)=0,"29","28"))</f>
        <v>28</v>
      </c>
      <c r="Q12" s="242" t="s">
        <v>24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146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Blad13!C15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Blad13!E28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Blad13!E31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Blad13!E34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Blad13!E37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  <pageSetUpPr fitToPage="1"/>
  </sheetPr>
  <dimension ref="A1:AH42"/>
  <sheetViews>
    <sheetView topLeftCell="A8" zoomScale="82" workbookViewId="0">
      <selection activeCell="O33" sqref="O33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Blad14!M10+1</f>
        <v>15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26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25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Blad14!C15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Blad14!E25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Blad14!E28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Blad14!E31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Blad14!E34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Blad14!E37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59999389629810485"/>
    <pageSetUpPr fitToPage="1"/>
  </sheetPr>
  <dimension ref="A1:AH42"/>
  <sheetViews>
    <sheetView topLeftCell="A10" zoomScale="82" workbookViewId="0">
      <selection activeCell="O31" sqref="O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Blad15!M10+1</f>
        <v>16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27</v>
      </c>
      <c r="M12" s="242"/>
      <c r="N12" s="136">
        <f>Blad13!N12</f>
        <v>2015</v>
      </c>
      <c r="O12" s="75" t="s">
        <v>22</v>
      </c>
      <c r="P12" s="144">
        <v>30</v>
      </c>
      <c r="Q12" s="242" t="s">
        <v>27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Blad15!C15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Blad15!E25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Blad15!E28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Blad15!E31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Blad15!E34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Blad15!E37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A7:AG7"/>
    <mergeCell ref="B8:D8"/>
    <mergeCell ref="I8:AF8"/>
    <mergeCell ref="H9:T9"/>
    <mergeCell ref="U9:AG9"/>
    <mergeCell ref="C15:F15"/>
    <mergeCell ref="U13:AG13"/>
    <mergeCell ref="U14:AG14"/>
    <mergeCell ref="U15:AG15"/>
    <mergeCell ref="U10:AG10"/>
    <mergeCell ref="U11:AG11"/>
    <mergeCell ref="L12:M12"/>
    <mergeCell ref="Q12:R12"/>
    <mergeCell ref="U12:AG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  <pageSetUpPr fitToPage="1"/>
  </sheetPr>
  <dimension ref="A1:AH42"/>
  <sheetViews>
    <sheetView topLeftCell="A8" zoomScale="82" workbookViewId="0">
      <selection activeCell="R31" sqref="R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Blad16!M10+1</f>
        <v>17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41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41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Blad16!C15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Blad16!E25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Blad16!E28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Blad16!E31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Blad16!E34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Blad16!E37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249977111117893"/>
    <pageSetUpPr fitToPage="1"/>
  </sheetPr>
  <dimension ref="A1:AH42"/>
  <sheetViews>
    <sheetView topLeftCell="A8" zoomScale="82" workbookViewId="0">
      <selection activeCell="P32" sqref="P32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Blad17!M10+1</f>
        <v>18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29</v>
      </c>
      <c r="M12" s="242"/>
      <c r="N12" s="136">
        <f>Blad13!N12</f>
        <v>2015</v>
      </c>
      <c r="O12" s="75" t="s">
        <v>22</v>
      </c>
      <c r="P12" s="144">
        <v>30</v>
      </c>
      <c r="Q12" s="242" t="s">
        <v>29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Blad17!C15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Blad17!E25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Blad17!E28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Blad17!E31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Blad17!E34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Blad17!E37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34998626667073579"/>
    <pageSetUpPr fitToPage="1"/>
  </sheetPr>
  <dimension ref="A1:AH42"/>
  <sheetViews>
    <sheetView topLeftCell="A2" zoomScale="82" workbookViewId="0">
      <selection activeCell="O31" sqref="O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Blad18!M10+1</f>
        <v>19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30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30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Blad18!C15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Blad18!E25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Blad18!E28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Blad18!E31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Blad18!E34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Blad18!E37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AL42"/>
  <sheetViews>
    <sheetView topLeftCell="A6" zoomScale="82" workbookViewId="0">
      <selection activeCell="T20" sqref="T20"/>
    </sheetView>
  </sheetViews>
  <sheetFormatPr baseColWidth="10" defaultColWidth="8.83203125" defaultRowHeight="12" x14ac:dyDescent="0"/>
  <cols>
    <col min="1" max="1" width="17.5" style="76" customWidth="1"/>
    <col min="2" max="25" width="5.6640625" style="76" customWidth="1"/>
    <col min="26" max="26" width="5.83203125" style="76" customWidth="1"/>
    <col min="27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81" t="s">
        <v>15</v>
      </c>
      <c r="B8" s="221" t="str">
        <f>Blad1!B8</f>
        <v>R000</v>
      </c>
      <c r="C8" s="221"/>
      <c r="D8" s="221"/>
      <c r="E8" s="82" t="s">
        <v>14</v>
      </c>
      <c r="F8" s="83"/>
      <c r="G8" s="83"/>
      <c r="H8" s="83"/>
      <c r="I8" s="222">
        <f>Blad1!I8</f>
        <v>0</v>
      </c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83"/>
      <c r="AH8" s="5"/>
    </row>
    <row r="9" spans="1:34" s="78" customFormat="1" ht="21.75" customHeight="1" thickTop="1">
      <c r="A9" s="84"/>
      <c r="B9" s="85"/>
      <c r="C9" s="85"/>
      <c r="D9" s="85"/>
      <c r="E9" s="85"/>
      <c r="F9" s="85"/>
      <c r="G9" s="86"/>
      <c r="H9" s="201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3"/>
      <c r="U9" s="204" t="s">
        <v>62</v>
      </c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6"/>
    </row>
    <row r="10" spans="1:34" s="78" customFormat="1" ht="21.75" customHeight="1">
      <c r="A10" s="87" t="s">
        <v>13</v>
      </c>
      <c r="B10" s="85"/>
      <c r="C10" s="85"/>
      <c r="D10" s="85"/>
      <c r="E10" s="85"/>
      <c r="F10" s="85"/>
      <c r="G10" s="86"/>
      <c r="H10" s="88" t="s">
        <v>68</v>
      </c>
      <c r="I10" s="89"/>
      <c r="J10" s="89"/>
      <c r="K10" s="89"/>
      <c r="L10" s="89"/>
      <c r="M10" s="89">
        <f>Blad1!M10+1</f>
        <v>2</v>
      </c>
      <c r="N10" s="89"/>
      <c r="O10" s="89"/>
      <c r="P10" s="89"/>
      <c r="Q10" s="89"/>
      <c r="R10" s="89"/>
      <c r="S10" s="89"/>
      <c r="T10" s="90"/>
      <c r="U10" s="171" t="s">
        <v>44</v>
      </c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6"/>
    </row>
    <row r="11" spans="1:34" s="78" customFormat="1" ht="21.75" customHeight="1">
      <c r="A11" s="87" t="s">
        <v>45</v>
      </c>
      <c r="B11" s="85"/>
      <c r="C11" s="85"/>
      <c r="D11" s="85"/>
      <c r="E11" s="85"/>
      <c r="F11" s="85"/>
      <c r="G11" s="91"/>
      <c r="H11" s="92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4"/>
      <c r="U11" s="171" t="s">
        <v>46</v>
      </c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6"/>
    </row>
    <row r="12" spans="1:34" s="78" customFormat="1" ht="21.75" customHeight="1">
      <c r="A12" s="87" t="s">
        <v>47</v>
      </c>
      <c r="B12" s="85"/>
      <c r="C12" s="85"/>
      <c r="D12" s="85"/>
      <c r="E12" s="85"/>
      <c r="F12" s="85"/>
      <c r="G12" s="86"/>
      <c r="H12" s="95" t="s">
        <v>20</v>
      </c>
      <c r="I12" s="96"/>
      <c r="J12" s="96" t="s">
        <v>16</v>
      </c>
      <c r="K12" s="97">
        <v>1</v>
      </c>
      <c r="L12" s="96" t="s">
        <v>24</v>
      </c>
      <c r="M12" s="96"/>
      <c r="N12" s="98">
        <f>Blad1!N12</f>
        <v>2014</v>
      </c>
      <c r="O12" s="99" t="s">
        <v>22</v>
      </c>
      <c r="P12" s="97" t="str">
        <f>(IF(MOD(S12,4)=0,"29","28"))</f>
        <v>28</v>
      </c>
      <c r="Q12" s="96" t="s">
        <v>24</v>
      </c>
      <c r="R12" s="96"/>
      <c r="S12" s="100">
        <f>Blad1!S12</f>
        <v>2014</v>
      </c>
      <c r="T12" s="101"/>
      <c r="U12" s="171" t="s">
        <v>48</v>
      </c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6"/>
    </row>
    <row r="13" spans="1:34" s="78" customFormat="1" ht="21.75" customHeight="1">
      <c r="A13" s="87" t="s">
        <v>66</v>
      </c>
      <c r="B13" s="85"/>
      <c r="C13" s="85"/>
      <c r="D13" s="85"/>
      <c r="E13" s="85"/>
      <c r="F13" s="85"/>
      <c r="G13" s="86"/>
      <c r="H13" s="88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3"/>
      <c r="U13" s="171" t="s">
        <v>49</v>
      </c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4" s="78" customFormat="1" ht="21.75" customHeight="1">
      <c r="A14" s="104"/>
      <c r="B14" s="85"/>
      <c r="C14" s="85"/>
      <c r="D14" s="85"/>
      <c r="E14" s="85"/>
      <c r="F14" s="85"/>
      <c r="G14" s="86"/>
      <c r="H14" s="88" t="s">
        <v>17</v>
      </c>
      <c r="I14" s="89"/>
      <c r="J14" s="89"/>
      <c r="K14" s="89"/>
      <c r="L14" s="89">
        <f>Blad1!L14</f>
        <v>0</v>
      </c>
      <c r="M14" s="89"/>
      <c r="N14" s="89"/>
      <c r="O14" s="89"/>
      <c r="P14" s="89"/>
      <c r="Q14" s="89"/>
      <c r="R14" s="89"/>
      <c r="S14" s="89"/>
      <c r="T14" s="90"/>
      <c r="U14" s="171" t="s">
        <v>50</v>
      </c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4" s="78" customFormat="1" ht="21.75" customHeight="1">
      <c r="A15" s="105" t="s">
        <v>10</v>
      </c>
      <c r="B15" s="85"/>
      <c r="C15" s="219">
        <f>Blad1!C15</f>
        <v>41640</v>
      </c>
      <c r="D15" s="219"/>
      <c r="E15" s="219"/>
      <c r="F15" s="219"/>
      <c r="G15" s="86"/>
      <c r="H15" s="88" t="s">
        <v>11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90"/>
      <c r="U15" s="171" t="s">
        <v>51</v>
      </c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4" s="78" customFormat="1" ht="21.75" customHeight="1">
      <c r="A16" s="107"/>
      <c r="B16" s="85"/>
      <c r="C16" s="85"/>
      <c r="D16" s="85"/>
      <c r="E16" s="85"/>
      <c r="F16" s="85"/>
      <c r="G16" s="86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73" t="s">
        <v>9</v>
      </c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6"/>
    </row>
    <row r="17" spans="1:38" ht="4.5" customHeight="1">
      <c r="A17" s="109"/>
      <c r="B17" s="110"/>
      <c r="C17" s="110"/>
      <c r="D17" s="110"/>
      <c r="E17" s="110"/>
      <c r="F17" s="110"/>
      <c r="G17" s="111"/>
      <c r="H17" s="112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4"/>
      <c r="U17" s="157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4"/>
    </row>
    <row r="18" spans="1:38" s="77" customFormat="1" ht="18">
      <c r="A18" s="115"/>
      <c r="B18" s="116">
        <v>1</v>
      </c>
      <c r="C18" s="116">
        <v>2</v>
      </c>
      <c r="D18" s="116">
        <v>3</v>
      </c>
      <c r="E18" s="116">
        <v>4</v>
      </c>
      <c r="F18" s="116">
        <v>5</v>
      </c>
      <c r="G18" s="116">
        <v>6</v>
      </c>
      <c r="H18" s="116">
        <v>7</v>
      </c>
      <c r="I18" s="116">
        <v>8</v>
      </c>
      <c r="J18" s="116">
        <v>9</v>
      </c>
      <c r="K18" s="116">
        <v>10</v>
      </c>
      <c r="L18" s="116">
        <v>11</v>
      </c>
      <c r="M18" s="116">
        <v>12</v>
      </c>
      <c r="N18" s="116">
        <v>13</v>
      </c>
      <c r="O18" s="116">
        <v>14</v>
      </c>
      <c r="P18" s="116">
        <v>15</v>
      </c>
      <c r="Q18" s="116">
        <v>16</v>
      </c>
      <c r="R18" s="116">
        <v>17</v>
      </c>
      <c r="S18" s="116">
        <v>18</v>
      </c>
      <c r="T18" s="116">
        <v>19</v>
      </c>
      <c r="U18" s="116">
        <v>20</v>
      </c>
      <c r="V18" s="116">
        <v>21</v>
      </c>
      <c r="W18" s="116">
        <v>22</v>
      </c>
      <c r="X18" s="116">
        <v>23</v>
      </c>
      <c r="Y18" s="116">
        <v>24</v>
      </c>
      <c r="Z18" s="116">
        <v>25</v>
      </c>
      <c r="AA18" s="116">
        <v>26</v>
      </c>
      <c r="AB18" s="116">
        <v>27</v>
      </c>
      <c r="AC18" s="116">
        <v>28</v>
      </c>
      <c r="AD18" s="116">
        <v>29</v>
      </c>
      <c r="AE18" s="116">
        <v>30</v>
      </c>
      <c r="AF18" s="116">
        <v>31</v>
      </c>
      <c r="AG18" s="117">
        <v>31</v>
      </c>
      <c r="AH18" s="5"/>
    </row>
    <row r="19" spans="1:38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8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8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42"/>
      <c r="AA21" s="20"/>
      <c r="AB21" s="20"/>
      <c r="AC21" s="20"/>
      <c r="AD21" s="20"/>
      <c r="AE21" s="20"/>
      <c r="AF21" s="19"/>
      <c r="AG21" s="7"/>
      <c r="AH21" s="4"/>
    </row>
    <row r="22" spans="1:38">
      <c r="A22" s="195" t="s">
        <v>52</v>
      </c>
      <c r="B22" s="196"/>
      <c r="C22" s="177" t="s">
        <v>53</v>
      </c>
      <c r="D22" s="178"/>
      <c r="E22" s="178"/>
      <c r="F22" s="179"/>
      <c r="G22" s="177" t="s">
        <v>77</v>
      </c>
      <c r="H22" s="178"/>
      <c r="I22" s="178"/>
      <c r="J22" s="179"/>
      <c r="K22" s="177" t="s">
        <v>0</v>
      </c>
      <c r="L22" s="178"/>
      <c r="M22" s="178"/>
      <c r="N22" s="179"/>
      <c r="O22" s="177" t="s">
        <v>1</v>
      </c>
      <c r="P22" s="178"/>
      <c r="Q22" s="178"/>
      <c r="R22" s="179"/>
      <c r="S22" s="177" t="s">
        <v>54</v>
      </c>
      <c r="T22" s="178"/>
      <c r="U22" s="178"/>
      <c r="V22" s="179"/>
      <c r="W22" s="177" t="s">
        <v>2</v>
      </c>
      <c r="X22" s="178"/>
      <c r="Y22" s="178"/>
      <c r="Z22" s="179"/>
      <c r="AA22" s="177" t="s">
        <v>55</v>
      </c>
      <c r="AB22" s="178"/>
      <c r="AC22" s="179"/>
      <c r="AD22" s="177" t="s">
        <v>56</v>
      </c>
      <c r="AE22" s="178"/>
      <c r="AF22" s="179"/>
      <c r="AG22" s="10"/>
      <c r="AH22" s="4"/>
    </row>
    <row r="23" spans="1:38" ht="18" customHeight="1">
      <c r="A23" s="215">
        <f>COUNTA(B19:AF19)</f>
        <v>0</v>
      </c>
      <c r="B23" s="216"/>
      <c r="C23" s="206">
        <f>COUNTA(B21:AF21)</f>
        <v>0</v>
      </c>
      <c r="D23" s="207"/>
      <c r="E23" s="207"/>
      <c r="F23" s="207"/>
      <c r="G23" s="206">
        <f>COUNTIF(B19:AF19,"W")</f>
        <v>0</v>
      </c>
      <c r="H23" s="207"/>
      <c r="I23" s="207"/>
      <c r="J23" s="207"/>
      <c r="K23" s="206">
        <f>COUNTIF(B19:AJ19,"T")</f>
        <v>0</v>
      </c>
      <c r="L23" s="207"/>
      <c r="M23" s="207"/>
      <c r="N23" s="207"/>
      <c r="O23" s="206">
        <f>COUNTIF(B19:AF19,"V")</f>
        <v>0</v>
      </c>
      <c r="P23" s="207"/>
      <c r="Q23" s="207"/>
      <c r="R23" s="207"/>
      <c r="S23" s="206">
        <f>COUNTIF(B19:AF19,"F")</f>
        <v>0</v>
      </c>
      <c r="T23" s="207"/>
      <c r="U23" s="207"/>
      <c r="V23" s="207"/>
      <c r="W23" s="206">
        <f>COUNTIF(B19:AF19,"S")</f>
        <v>0</v>
      </c>
      <c r="X23" s="207"/>
      <c r="Y23" s="207"/>
      <c r="Z23" s="207"/>
      <c r="AA23" s="206">
        <f>COUNTIF(B19:AF19,"Za")</f>
        <v>0</v>
      </c>
      <c r="AB23" s="207"/>
      <c r="AC23" s="210"/>
      <c r="AD23" s="206">
        <f>COUNTIF(B19:AF19,"Zo")</f>
        <v>0</v>
      </c>
      <c r="AE23" s="207"/>
      <c r="AF23" s="210"/>
      <c r="AG23" s="8"/>
      <c r="AH23" s="4"/>
    </row>
    <row r="24" spans="1:38" ht="13.25" customHeight="1">
      <c r="A24" s="217"/>
      <c r="B24" s="218"/>
      <c r="C24" s="208"/>
      <c r="D24" s="209"/>
      <c r="E24" s="209"/>
      <c r="F24" s="209"/>
      <c r="G24" s="208"/>
      <c r="H24" s="209"/>
      <c r="I24" s="209"/>
      <c r="J24" s="209"/>
      <c r="K24" s="208"/>
      <c r="L24" s="209"/>
      <c r="M24" s="209"/>
      <c r="N24" s="209"/>
      <c r="O24" s="208"/>
      <c r="P24" s="209"/>
      <c r="Q24" s="209"/>
      <c r="R24" s="209"/>
      <c r="S24" s="208"/>
      <c r="T24" s="209"/>
      <c r="U24" s="209"/>
      <c r="V24" s="209"/>
      <c r="W24" s="208"/>
      <c r="X24" s="209"/>
      <c r="Y24" s="209"/>
      <c r="Z24" s="209"/>
      <c r="AA24" s="208"/>
      <c r="AB24" s="209"/>
      <c r="AC24" s="211"/>
      <c r="AD24" s="208"/>
      <c r="AE24" s="209"/>
      <c r="AF24" s="211"/>
      <c r="AG24" s="9"/>
      <c r="AH24" s="4"/>
    </row>
    <row r="25" spans="1:38" ht="20" customHeight="1">
      <c r="A25" s="121" t="s">
        <v>70</v>
      </c>
      <c r="B25" s="122"/>
      <c r="C25" s="123"/>
      <c r="D25" s="123"/>
      <c r="E25" s="124">
        <f>Blad1!E25</f>
        <v>200</v>
      </c>
      <c r="F25" s="199" t="s">
        <v>69</v>
      </c>
      <c r="G25" s="199"/>
      <c r="H25" s="20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  <c r="AL25" s="141"/>
    </row>
    <row r="26" spans="1:38" ht="20" customHeight="1">
      <c r="A26" s="125" t="s">
        <v>6</v>
      </c>
      <c r="B26" s="126"/>
      <c r="C26" s="127"/>
      <c r="D26" s="127"/>
      <c r="E26" s="128">
        <f>Blad1!E28</f>
        <v>0</v>
      </c>
      <c r="F26" s="186"/>
      <c r="G26" s="186"/>
      <c r="H26" s="187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8" ht="20" customHeight="1">
      <c r="A27" s="125" t="s">
        <v>7</v>
      </c>
      <c r="B27" s="126"/>
      <c r="C27" s="127"/>
      <c r="D27" s="127"/>
      <c r="E27" s="128">
        <f>G23</f>
        <v>0</v>
      </c>
      <c r="F27" s="186"/>
      <c r="G27" s="186"/>
      <c r="H27" s="187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8" ht="20" customHeight="1">
      <c r="A28" s="125" t="s">
        <v>8</v>
      </c>
      <c r="B28" s="126"/>
      <c r="C28" s="127"/>
      <c r="D28" s="127"/>
      <c r="E28" s="128">
        <f>E26+E27</f>
        <v>0</v>
      </c>
      <c r="F28" s="186"/>
      <c r="G28" s="186"/>
      <c r="H28" s="187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8" ht="20" customHeight="1">
      <c r="A29" s="159" t="s">
        <v>3</v>
      </c>
      <c r="B29" s="160"/>
      <c r="C29" s="160"/>
      <c r="D29" s="160"/>
      <c r="E29" s="128">
        <f>Blad1!E31</f>
        <v>0</v>
      </c>
      <c r="F29" s="129"/>
      <c r="G29" s="129"/>
      <c r="H29" s="130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8" ht="20" customHeight="1">
      <c r="A30" s="159" t="s">
        <v>4</v>
      </c>
      <c r="B30" s="160"/>
      <c r="C30" s="160"/>
      <c r="D30" s="160"/>
      <c r="E30" s="128">
        <f>K23</f>
        <v>0</v>
      </c>
      <c r="F30" s="129"/>
      <c r="G30" s="129"/>
      <c r="H30" s="130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8" ht="20" customHeight="1">
      <c r="A31" s="159" t="s">
        <v>5</v>
      </c>
      <c r="B31" s="160"/>
      <c r="C31" s="160"/>
      <c r="D31" s="160"/>
      <c r="E31" s="128">
        <f>E29+E30</f>
        <v>0</v>
      </c>
      <c r="F31" s="129"/>
      <c r="G31" s="129"/>
      <c r="H31" s="130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8" ht="20" customHeight="1">
      <c r="A32" s="125" t="s">
        <v>71</v>
      </c>
      <c r="B32" s="126"/>
      <c r="C32" s="127"/>
      <c r="D32" s="127"/>
      <c r="E32" s="128">
        <f>Blad1!E34</f>
        <v>0</v>
      </c>
      <c r="F32" s="186"/>
      <c r="G32" s="186"/>
      <c r="H32" s="187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125" t="s">
        <v>72</v>
      </c>
      <c r="B33" s="126"/>
      <c r="C33" s="127"/>
      <c r="D33" s="127"/>
      <c r="E33" s="128">
        <f>W23</f>
        <v>0</v>
      </c>
      <c r="F33" s="186"/>
      <c r="G33" s="186"/>
      <c r="H33" s="187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125" t="s">
        <v>73</v>
      </c>
      <c r="B34" s="126"/>
      <c r="C34" s="127"/>
      <c r="D34" s="127"/>
      <c r="E34" s="128">
        <f>E32+E33</f>
        <v>0</v>
      </c>
      <c r="F34" s="186"/>
      <c r="G34" s="186"/>
      <c r="H34" s="187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125" t="s">
        <v>74</v>
      </c>
      <c r="B35" s="126"/>
      <c r="C35" s="127"/>
      <c r="D35" s="127"/>
      <c r="E35" s="128">
        <f>Blad1!E37</f>
        <v>0</v>
      </c>
      <c r="F35" s="186"/>
      <c r="G35" s="186"/>
      <c r="H35" s="187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125" t="s">
        <v>75</v>
      </c>
      <c r="B36" s="126"/>
      <c r="C36" s="127"/>
      <c r="D36" s="127"/>
      <c r="E36" s="128">
        <f>C23</f>
        <v>0</v>
      </c>
      <c r="F36" s="186"/>
      <c r="G36" s="186"/>
      <c r="H36" s="187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125" t="s">
        <v>76</v>
      </c>
      <c r="B37" s="126"/>
      <c r="C37" s="127"/>
      <c r="D37" s="127"/>
      <c r="E37" s="128">
        <f>E35+E36</f>
        <v>0</v>
      </c>
      <c r="F37" s="186"/>
      <c r="G37" s="186"/>
      <c r="H37" s="187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131" t="s">
        <v>63</v>
      </c>
      <c r="B38" s="132"/>
      <c r="C38" s="133"/>
      <c r="D38" s="133"/>
      <c r="E38" s="134">
        <f>E25-E37</f>
        <v>200</v>
      </c>
      <c r="F38" s="191" t="s">
        <v>69</v>
      </c>
      <c r="G38" s="191"/>
      <c r="H38" s="192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1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A1:AH42"/>
  <sheetViews>
    <sheetView topLeftCell="A7" zoomScale="82" workbookViewId="0">
      <selection activeCell="S33" sqref="S33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Blad19!M10+1</f>
        <v>20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32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32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Blad19!C15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Blad19!E25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Blad19!E28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Blad19!E31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Blad19!E34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Blad19!E37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  <pageSetUpPr fitToPage="1"/>
  </sheetPr>
  <dimension ref="A1:AH42"/>
  <sheetViews>
    <sheetView topLeftCell="A9" zoomScale="82" workbookViewId="0">
      <selection activeCell="R29" sqref="R29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6640625" style="76" customWidth="1"/>
    <col min="14" max="16" width="5.6640625" style="76" customWidth="1"/>
    <col min="17" max="17" width="7" style="76" customWidth="1"/>
    <col min="18" max="18" width="6.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>
        <v>5014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Blad20!M10+1</f>
        <v>21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33</v>
      </c>
      <c r="M12" s="242"/>
      <c r="N12" s="136">
        <f>Blad13!N12</f>
        <v>2015</v>
      </c>
      <c r="O12" s="75" t="s">
        <v>22</v>
      </c>
      <c r="P12" s="144">
        <v>30</v>
      </c>
      <c r="Q12" s="242" t="s">
        <v>33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Blad20!E25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Blad20!E28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Blad20!E31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Blad20!E34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Blad20!E37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  <pageSetUpPr fitToPage="1"/>
  </sheetPr>
  <dimension ref="A1:AH42"/>
  <sheetViews>
    <sheetView topLeftCell="A11" zoomScale="82" workbookViewId="0">
      <selection activeCell="S34" sqref="S34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Blad21!M10+1</f>
        <v>22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36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36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Blad21!E25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Blad21!E28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Blad21!E31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Blad21!E34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Blad21!E37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A7:AG7"/>
    <mergeCell ref="B8:D8"/>
    <mergeCell ref="I8:AF8"/>
    <mergeCell ref="H9:T9"/>
    <mergeCell ref="U9:AG9"/>
    <mergeCell ref="C15:F15"/>
    <mergeCell ref="U13:AG13"/>
    <mergeCell ref="U14:AG14"/>
    <mergeCell ref="U15:AG15"/>
    <mergeCell ref="U10:AG10"/>
    <mergeCell ref="U11:AG11"/>
    <mergeCell ref="L12:M12"/>
    <mergeCell ref="Q12:R12"/>
    <mergeCell ref="U12:AG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  <pageSetUpPr fitToPage="1"/>
  </sheetPr>
  <dimension ref="A1:AH42"/>
  <sheetViews>
    <sheetView topLeftCell="A6" zoomScale="82" workbookViewId="0">
      <selection activeCell="P31" sqref="P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Blad22!M10+1</f>
        <v>23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38</v>
      </c>
      <c r="M12" s="242"/>
      <c r="N12" s="136">
        <f>Blad13!N12</f>
        <v>2015</v>
      </c>
      <c r="O12" s="75" t="s">
        <v>22</v>
      </c>
      <c r="P12" s="144">
        <v>30</v>
      </c>
      <c r="Q12" s="242" t="s">
        <v>38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Blad22!E25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Blad22!E28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Blad22!E31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Blad22!E34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Blad22!E37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AH42"/>
  <sheetViews>
    <sheetView topLeftCell="A9" zoomScale="82" workbookViewId="0">
      <selection activeCell="O33" sqref="O33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Blad23!M10+1</f>
        <v>24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42</v>
      </c>
      <c r="M12" s="242"/>
      <c r="N12" s="136">
        <f>Blad13!N12</f>
        <v>2015</v>
      </c>
      <c r="O12" s="75" t="s">
        <v>22</v>
      </c>
      <c r="P12" s="144">
        <v>31</v>
      </c>
      <c r="Q12" s="242" t="s">
        <v>42</v>
      </c>
      <c r="R12" s="242"/>
      <c r="S12" s="137">
        <f>Blad13!S12</f>
        <v>2015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Blad23!E28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Blad23!E31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Blad23!E34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Blad23!E37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  <pageSetUpPr fitToPage="1"/>
  </sheetPr>
  <dimension ref="A1:AH42"/>
  <sheetViews>
    <sheetView topLeftCell="A8" zoomScale="82" workbookViewId="0">
      <selection activeCell="K23" sqref="K23:N24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Blad24!M10+1</f>
        <v>25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40</v>
      </c>
      <c r="M12" s="242"/>
      <c r="N12" s="136">
        <f>Blad24!N12+1</f>
        <v>2016</v>
      </c>
      <c r="O12" s="75" t="s">
        <v>22</v>
      </c>
      <c r="P12" s="144">
        <v>31</v>
      </c>
      <c r="Q12" s="242" t="s">
        <v>40</v>
      </c>
      <c r="R12" s="242"/>
      <c r="S12" s="137">
        <f>Blad24!S12+1</f>
        <v>2016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Blad24!E28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Blad24!E31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Blad24!E34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Blad24!E37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  <pageSetUpPr fitToPage="1"/>
  </sheetPr>
  <dimension ref="A1:AH42"/>
  <sheetViews>
    <sheetView topLeftCell="A8" zoomScale="82" workbookViewId="0">
      <selection activeCell="Q32" sqref="Q32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Blad25!M10+1</f>
        <v>26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24</v>
      </c>
      <c r="M12" s="242"/>
      <c r="N12" s="136">
        <f>Blad25!N12</f>
        <v>2016</v>
      </c>
      <c r="O12" s="75" t="s">
        <v>22</v>
      </c>
      <c r="P12" s="144" t="str">
        <f>(IF(MOD(S12,4)=0,"29","28"))</f>
        <v>29</v>
      </c>
      <c r="Q12" s="242" t="s">
        <v>24</v>
      </c>
      <c r="R12" s="242"/>
      <c r="S12" s="137">
        <f>Blad25!S12</f>
        <v>2016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Blad25!E28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Blad25!E31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Blad25!E34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Blad25!E37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AH42"/>
  <sheetViews>
    <sheetView topLeftCell="A6" zoomScale="82" workbookViewId="0">
      <selection activeCell="R32" sqref="R32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Blad26!M10+1</f>
        <v>27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26</v>
      </c>
      <c r="M12" s="242"/>
      <c r="N12" s="136">
        <f>Blad25!N12</f>
        <v>2016</v>
      </c>
      <c r="O12" s="75" t="s">
        <v>22</v>
      </c>
      <c r="P12" s="144">
        <v>31</v>
      </c>
      <c r="Q12" s="242" t="s">
        <v>26</v>
      </c>
      <c r="R12" s="242"/>
      <c r="S12" s="137">
        <f>Blad25!S12</f>
        <v>2016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Blad26!E28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Blad26!E31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Blad26!E34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Blad26!E37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  <pageSetUpPr fitToPage="1"/>
  </sheetPr>
  <dimension ref="A1:AH42"/>
  <sheetViews>
    <sheetView topLeftCell="A11" zoomScale="82" workbookViewId="0">
      <selection activeCell="Q33" sqref="Q33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Blad27!M10+1</f>
        <v>28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27</v>
      </c>
      <c r="M12" s="242"/>
      <c r="N12" s="136">
        <f>Blad25!N12</f>
        <v>2016</v>
      </c>
      <c r="O12" s="75" t="s">
        <v>22</v>
      </c>
      <c r="P12" s="144">
        <v>30</v>
      </c>
      <c r="Q12" s="242" t="s">
        <v>27</v>
      </c>
      <c r="R12" s="242"/>
      <c r="S12" s="137">
        <f>Blad25!S12</f>
        <v>2016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Blad27!E28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Blad27!E31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Blad27!E34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Blad27!E37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  <pageSetUpPr fitToPage="1"/>
  </sheetPr>
  <dimension ref="A1:AH42"/>
  <sheetViews>
    <sheetView topLeftCell="A9" zoomScale="82" workbookViewId="0">
      <selection activeCell="K23" sqref="K23:N24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Blad28!M10+1</f>
        <v>29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41</v>
      </c>
      <c r="M12" s="242"/>
      <c r="N12" s="136">
        <f>Blad25!N12</f>
        <v>2016</v>
      </c>
      <c r="O12" s="75" t="s">
        <v>22</v>
      </c>
      <c r="P12" s="144">
        <v>31</v>
      </c>
      <c r="Q12" s="242" t="s">
        <v>41</v>
      </c>
      <c r="R12" s="242"/>
      <c r="S12" s="137">
        <f>Blad25!S12</f>
        <v>2016</v>
      </c>
      <c r="T12" s="150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Blad28!E28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Blad28!E31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Blad28!E34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Blad28!E37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  <pageSetUpPr fitToPage="1"/>
  </sheetPr>
  <dimension ref="A1:AH42"/>
  <sheetViews>
    <sheetView topLeftCell="A8" zoomScale="82" workbookViewId="0">
      <selection activeCell="E28" sqref="E28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243" t="str">
        <f>Blad2!B8</f>
        <v>R000</v>
      </c>
      <c r="C8" s="243"/>
      <c r="D8" s="243"/>
      <c r="E8" s="74" t="s">
        <v>14</v>
      </c>
      <c r="F8" s="15"/>
      <c r="G8" s="15"/>
      <c r="H8" s="15"/>
      <c r="I8" s="244">
        <f>Blad2!I8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Blad2!M10+1</f>
        <v>3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80">
        <v>1</v>
      </c>
      <c r="L12" s="242" t="s">
        <v>26</v>
      </c>
      <c r="M12" s="242"/>
      <c r="N12" s="136">
        <f>Blad2!N12</f>
        <v>2014</v>
      </c>
      <c r="O12" s="75" t="s">
        <v>22</v>
      </c>
      <c r="P12" s="80">
        <v>31</v>
      </c>
      <c r="Q12" s="242" t="s">
        <v>26</v>
      </c>
      <c r="R12" s="242"/>
      <c r="S12" s="137">
        <f>Blad2!S12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Blad2!L14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3">
    <mergeCell ref="L12:M12"/>
    <mergeCell ref="Q12:R12"/>
    <mergeCell ref="A7:AG7"/>
    <mergeCell ref="B8:D8"/>
    <mergeCell ref="I8:AF8"/>
    <mergeCell ref="H9:T9"/>
    <mergeCell ref="U9:AG9"/>
    <mergeCell ref="U10:AG10"/>
    <mergeCell ref="U11:AG11"/>
    <mergeCell ref="U12:AG12"/>
    <mergeCell ref="AA22:AC22"/>
    <mergeCell ref="AD22:AF22"/>
    <mergeCell ref="C15:F15"/>
    <mergeCell ref="U13:AG13"/>
    <mergeCell ref="U14:AG14"/>
    <mergeCell ref="U15:AG15"/>
    <mergeCell ref="U16:AG16"/>
    <mergeCell ref="U17:AG17"/>
    <mergeCell ref="S23:V24"/>
    <mergeCell ref="W23:Z24"/>
    <mergeCell ref="AA23:AC24"/>
    <mergeCell ref="AD23:AF24"/>
    <mergeCell ref="A22:B22"/>
    <mergeCell ref="C22:F22"/>
    <mergeCell ref="G22:J22"/>
    <mergeCell ref="A23:B24"/>
    <mergeCell ref="C23:F24"/>
    <mergeCell ref="G23:J24"/>
    <mergeCell ref="K23:N24"/>
    <mergeCell ref="O23:R24"/>
    <mergeCell ref="K22:N22"/>
    <mergeCell ref="O22:R22"/>
    <mergeCell ref="S22:V22"/>
    <mergeCell ref="W22:Z22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A1:AH42"/>
  <sheetViews>
    <sheetView topLeftCell="A3" zoomScale="82" workbookViewId="0">
      <selection activeCell="Q31" sqref="Q31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3" width="6.33203125" style="76" customWidth="1"/>
    <col min="14" max="16" width="5.6640625" style="76" customWidth="1"/>
    <col min="17" max="17" width="6.33203125" style="76" customWidth="1"/>
    <col min="18" max="18" width="6.16406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251" t="s">
        <v>18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3"/>
      <c r="AH7" s="4"/>
    </row>
    <row r="8" spans="1:34" s="77" customFormat="1" ht="29.25" customHeight="1" thickTop="1" thickBot="1">
      <c r="A8" s="73" t="s">
        <v>15</v>
      </c>
      <c r="B8" s="197" t="str">
        <f>Blad13!B8</f>
        <v>R000</v>
      </c>
      <c r="C8" s="197"/>
      <c r="D8" s="197"/>
      <c r="E8" s="74" t="s">
        <v>14</v>
      </c>
      <c r="F8" s="15"/>
      <c r="G8" s="15"/>
      <c r="H8" s="15"/>
      <c r="I8" s="175">
        <f>Blad13!I8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Blad29!M10+1</f>
        <v>30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29</v>
      </c>
      <c r="M12" s="242"/>
      <c r="N12" s="136">
        <f>Blad25!N12</f>
        <v>2016</v>
      </c>
      <c r="O12" s="75" t="s">
        <v>22</v>
      </c>
      <c r="P12" s="144">
        <v>30</v>
      </c>
      <c r="Q12" s="242" t="s">
        <v>29</v>
      </c>
      <c r="R12" s="242"/>
      <c r="S12" s="137">
        <f>Blad25!S12</f>
        <v>2016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Blad13!L14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Blad12!C15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Blad23!E25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Blad29!E28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Blad29!E31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Blad29!E34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Blad29!E37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L12:M12"/>
    <mergeCell ref="Q12:R12"/>
    <mergeCell ref="U12:AG12"/>
    <mergeCell ref="U13:AG13"/>
    <mergeCell ref="U14:AG14"/>
    <mergeCell ref="U15:AG15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F26:H26"/>
    <mergeCell ref="U26:AF29"/>
    <mergeCell ref="F27:H27"/>
    <mergeCell ref="F28:H28"/>
    <mergeCell ref="A29:D29"/>
    <mergeCell ref="A30:D30"/>
    <mergeCell ref="U30:AF33"/>
    <mergeCell ref="A31:D31"/>
    <mergeCell ref="F32:H32"/>
    <mergeCell ref="F33:H33"/>
    <mergeCell ref="F34:H34"/>
    <mergeCell ref="U34:AF38"/>
    <mergeCell ref="F35:H35"/>
    <mergeCell ref="F36:H36"/>
    <mergeCell ref="F37:H37"/>
    <mergeCell ref="F38:H3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79998168889431442"/>
    <pageSetUpPr fitToPage="1"/>
  </sheetPr>
  <dimension ref="A1:AH42"/>
  <sheetViews>
    <sheetView zoomScale="82" zoomScaleNormal="82" zoomScalePageLayoutView="82" workbookViewId="0">
      <selection activeCell="K23" sqref="K23:N24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3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0" thickTop="1" thickBot="1">
      <c r="A8" s="73" t="s">
        <v>15</v>
      </c>
      <c r="B8" s="243" t="str">
        <f>Blad3!B8</f>
        <v>R000</v>
      </c>
      <c r="C8" s="243"/>
      <c r="D8" s="243"/>
      <c r="E8" s="74" t="s">
        <v>14</v>
      </c>
      <c r="F8" s="15"/>
      <c r="G8" s="15"/>
      <c r="H8" s="15"/>
      <c r="I8" s="244">
        <f>Blad3!I8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3"/>
      <c r="AH8" s="5"/>
    </row>
    <row r="9" spans="1:34" s="78" customFormat="1" ht="18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18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Blad3!M10+1</f>
        <v>4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18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18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27</v>
      </c>
      <c r="M12" s="242"/>
      <c r="N12" s="136">
        <f>Blad3!N12</f>
        <v>2014</v>
      </c>
      <c r="O12" s="75" t="s">
        <v>22</v>
      </c>
      <c r="P12" s="144">
        <v>30</v>
      </c>
      <c r="Q12" s="242" t="s">
        <v>27</v>
      </c>
      <c r="R12" s="242"/>
      <c r="S12" s="137">
        <f>Blad3!S12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18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18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Blad3!L14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18">
      <c r="A15" s="16" t="s">
        <v>10</v>
      </c>
      <c r="B15" s="17"/>
      <c r="C15" s="198">
        <f>Blad3!C15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0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5" customHeight="1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2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2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17">
      <c r="A25" s="37" t="s">
        <v>70</v>
      </c>
      <c r="B25" s="38"/>
      <c r="C25" s="39"/>
      <c r="D25" s="39"/>
      <c r="E25" s="138">
        <f>Blad3!E25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17">
      <c r="A26" s="56" t="s">
        <v>6</v>
      </c>
      <c r="B26" s="40"/>
      <c r="C26" s="41"/>
      <c r="D26" s="41"/>
      <c r="E26" s="139">
        <f>Blad3!E28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17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17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17">
      <c r="A29" s="227" t="s">
        <v>3</v>
      </c>
      <c r="B29" s="228"/>
      <c r="C29" s="228"/>
      <c r="D29" s="228"/>
      <c r="E29" s="139">
        <f>Blad3!E31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17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17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17">
      <c r="A32" s="56" t="s">
        <v>71</v>
      </c>
      <c r="B32" s="40"/>
      <c r="C32" s="41"/>
      <c r="D32" s="41"/>
      <c r="E32" s="139">
        <f>Blad3!E34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17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17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17">
      <c r="A35" s="56" t="s">
        <v>74</v>
      </c>
      <c r="B35" s="40"/>
      <c r="C35" s="41"/>
      <c r="D35" s="41"/>
      <c r="E35" s="139">
        <f>Blad3!E37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17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17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18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  <pageSetUpPr fitToPage="1"/>
  </sheetPr>
  <dimension ref="A1:AJ42"/>
  <sheetViews>
    <sheetView topLeftCell="A6" zoomScale="82" workbookViewId="0">
      <selection activeCell="N12" sqref="N12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243" t="str">
        <f>Blad4!B8</f>
        <v>R000</v>
      </c>
      <c r="C8" s="243"/>
      <c r="D8" s="243"/>
      <c r="E8" s="74" t="s">
        <v>14</v>
      </c>
      <c r="F8" s="15"/>
      <c r="G8" s="15"/>
      <c r="H8" s="15"/>
      <c r="I8" s="244">
        <f>Blad4!I8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Blad4!M10+1</f>
        <v>5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50" t="s">
        <v>28</v>
      </c>
      <c r="M12" s="250"/>
      <c r="N12" s="136">
        <f>Blad4!N12</f>
        <v>2014</v>
      </c>
      <c r="O12" s="145" t="s">
        <v>22</v>
      </c>
      <c r="P12" s="144">
        <v>31</v>
      </c>
      <c r="Q12" s="250" t="s">
        <v>28</v>
      </c>
      <c r="R12" s="250"/>
      <c r="S12" s="137">
        <f>Blad4!S12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146"/>
      <c r="L13" s="146"/>
      <c r="M13" s="146"/>
      <c r="N13" s="146"/>
      <c r="O13" s="146"/>
      <c r="P13" s="146"/>
      <c r="Q13" s="146"/>
      <c r="R13" s="146"/>
      <c r="S13" s="146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135"/>
      <c r="L14" s="135">
        <f>Blad4!L14</f>
        <v>0</v>
      </c>
      <c r="M14" s="135"/>
      <c r="N14" s="135"/>
      <c r="O14" s="135"/>
      <c r="P14" s="135"/>
      <c r="Q14" s="135"/>
      <c r="R14" s="135"/>
      <c r="S14" s="135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Blad4!C15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147"/>
      <c r="L15" s="147"/>
      <c r="M15" s="147"/>
      <c r="N15" s="147"/>
      <c r="O15" s="147"/>
      <c r="P15" s="147"/>
      <c r="Q15" s="147"/>
      <c r="R15" s="147"/>
      <c r="S15" s="147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6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6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6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  <c r="AJ19" s="143"/>
    </row>
    <row r="20" spans="1:36" ht="35" customHeight="1">
      <c r="A20" s="36" t="s">
        <v>64</v>
      </c>
      <c r="B20" s="19"/>
      <c r="C20" s="19"/>
      <c r="D20" s="19"/>
      <c r="E20" s="20"/>
      <c r="F20" s="14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6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6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6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6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6" ht="20" customHeight="1">
      <c r="A25" s="37" t="s">
        <v>70</v>
      </c>
      <c r="B25" s="38"/>
      <c r="C25" s="39"/>
      <c r="D25" s="39"/>
      <c r="E25" s="138">
        <f>Blad4!E25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6" ht="20" customHeight="1">
      <c r="A26" s="56" t="s">
        <v>6</v>
      </c>
      <c r="B26" s="40"/>
      <c r="C26" s="41"/>
      <c r="D26" s="41"/>
      <c r="E26" s="139">
        <f>Blad4!E28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6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6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6" ht="20" customHeight="1">
      <c r="A29" s="227" t="s">
        <v>3</v>
      </c>
      <c r="B29" s="228"/>
      <c r="C29" s="228"/>
      <c r="D29" s="228"/>
      <c r="E29" s="139">
        <f>Blad4!E31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6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6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6" ht="20" customHeight="1">
      <c r="A32" s="56" t="s">
        <v>71</v>
      </c>
      <c r="B32" s="40"/>
      <c r="C32" s="41"/>
      <c r="D32" s="41"/>
      <c r="E32" s="139">
        <f>Blad4!E34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Blad4!E37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79998168889431442"/>
    <pageSetUpPr fitToPage="1"/>
  </sheetPr>
  <dimension ref="A1:AH42"/>
  <sheetViews>
    <sheetView topLeftCell="A10" zoomScale="82" workbookViewId="0">
      <selection activeCell="K12" sqref="K12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243" t="str">
        <f>Blad5!B8</f>
        <v>R000</v>
      </c>
      <c r="C8" s="243"/>
      <c r="D8" s="243"/>
      <c r="E8" s="74" t="s">
        <v>14</v>
      </c>
      <c r="F8" s="15"/>
      <c r="G8" s="15"/>
      <c r="H8" s="15"/>
      <c r="I8" s="244">
        <f>Blad5!I8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Blad5!M10+1</f>
        <v>6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29</v>
      </c>
      <c r="M12" s="242"/>
      <c r="N12" s="136">
        <f>Blad5!N12</f>
        <v>2014</v>
      </c>
      <c r="O12" s="75" t="s">
        <v>22</v>
      </c>
      <c r="P12" s="144">
        <v>30</v>
      </c>
      <c r="Q12" s="242" t="s">
        <v>29</v>
      </c>
      <c r="R12" s="242"/>
      <c r="S12" s="137">
        <f>Blad5!S12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135"/>
      <c r="L14" s="135">
        <f>Blad5!L14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Blad5!C15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Blad5!E25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Blad5!E28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Blad5!E31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Blad5!E34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Blad5!E37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79998168889431442"/>
    <pageSetUpPr fitToPage="1"/>
  </sheetPr>
  <dimension ref="A1:AH42"/>
  <sheetViews>
    <sheetView topLeftCell="A7" zoomScale="82" workbookViewId="0">
      <selection activeCell="E36" sqref="E36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151" t="s">
        <v>18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220"/>
      <c r="AH7" s="4"/>
    </row>
    <row r="8" spans="1:34" s="77" customFormat="1" ht="29.25" customHeight="1" thickTop="1" thickBot="1">
      <c r="A8" s="73" t="s">
        <v>15</v>
      </c>
      <c r="B8" s="243" t="str">
        <f>Blad6!B8</f>
        <v>R000</v>
      </c>
      <c r="C8" s="243"/>
      <c r="D8" s="243"/>
      <c r="E8" s="74" t="s">
        <v>14</v>
      </c>
      <c r="F8" s="15"/>
      <c r="G8" s="15"/>
      <c r="H8" s="15"/>
      <c r="I8" s="244">
        <f>Blad6!I8</f>
        <v>0</v>
      </c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Blad6!M10+1</f>
        <v>7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30</v>
      </c>
      <c r="M12" s="242"/>
      <c r="N12" s="136">
        <f>Blad5!N12</f>
        <v>2014</v>
      </c>
      <c r="O12" s="75" t="s">
        <v>22</v>
      </c>
      <c r="P12" s="144">
        <v>31</v>
      </c>
      <c r="Q12" s="242" t="s">
        <v>30</v>
      </c>
      <c r="R12" s="242"/>
      <c r="S12" s="137">
        <f>Blad6!S12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Blad6!L14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Blad6!C15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5" customHeight="1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Blad6!E25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Blad6!E28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Blad6!E31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Blad6!E34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Blad6!E37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9.9978637043366805E-2"/>
    <pageSetUpPr fitToPage="1"/>
  </sheetPr>
  <dimension ref="A1:AH42"/>
  <sheetViews>
    <sheetView topLeftCell="A9" zoomScale="82" workbookViewId="0">
      <selection activeCell="E29" sqref="E29"/>
    </sheetView>
  </sheetViews>
  <sheetFormatPr baseColWidth="10" defaultColWidth="8.83203125" defaultRowHeight="12" x14ac:dyDescent="0"/>
  <cols>
    <col min="1" max="1" width="17.5" style="76" customWidth="1"/>
    <col min="2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251" t="s">
        <v>18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3"/>
      <c r="AH7" s="4"/>
    </row>
    <row r="8" spans="1:34" s="77" customFormat="1" ht="29.25" customHeight="1" thickTop="1" thickBot="1">
      <c r="A8" s="73" t="s">
        <v>15</v>
      </c>
      <c r="B8" s="197" t="str">
        <f>Blad7!B8</f>
        <v>R000</v>
      </c>
      <c r="C8" s="197"/>
      <c r="D8" s="197"/>
      <c r="E8" s="74" t="s">
        <v>14</v>
      </c>
      <c r="F8" s="15"/>
      <c r="G8" s="15"/>
      <c r="H8" s="15"/>
      <c r="I8" s="175">
        <f>Blad7!I8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Blad7!M10+1</f>
        <v>8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31</v>
      </c>
      <c r="M12" s="242"/>
      <c r="N12" s="136">
        <f>Blad7!N12</f>
        <v>2014</v>
      </c>
      <c r="O12" s="75" t="s">
        <v>22</v>
      </c>
      <c r="P12" s="144">
        <v>31</v>
      </c>
      <c r="Q12" s="242" t="s">
        <v>32</v>
      </c>
      <c r="R12" s="242"/>
      <c r="S12" s="137">
        <f>Blad7!S12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Blad7!L14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Blad7!C15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149" t="s">
        <v>70</v>
      </c>
      <c r="B25" s="38"/>
      <c r="C25" s="39"/>
      <c r="D25" s="39"/>
      <c r="E25" s="138">
        <f>Blad7!E25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Blad7!E28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Blad7!E31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Blad7!E34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Blad7!E37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  <pageSetUpPr fitToPage="1"/>
  </sheetPr>
  <dimension ref="A1:AH42"/>
  <sheetViews>
    <sheetView topLeftCell="A9" zoomScale="82" workbookViewId="0">
      <selection activeCell="C23" sqref="C23:F24"/>
    </sheetView>
  </sheetViews>
  <sheetFormatPr baseColWidth="10" defaultColWidth="8.83203125" defaultRowHeight="12" x14ac:dyDescent="0"/>
  <cols>
    <col min="1" max="1" width="17.5" style="76" customWidth="1"/>
    <col min="2" max="11" width="5.6640625" style="76" customWidth="1"/>
    <col min="12" max="12" width="6.33203125" style="76" customWidth="1"/>
    <col min="13" max="13" width="6.5" style="76" customWidth="1"/>
    <col min="14" max="16" width="5.6640625" style="76" customWidth="1"/>
    <col min="17" max="17" width="6.33203125" style="76" customWidth="1"/>
    <col min="18" max="18" width="6.83203125" style="76" customWidth="1"/>
    <col min="19" max="31" width="5.6640625" style="76" customWidth="1"/>
    <col min="32" max="32" width="5.83203125" style="76" customWidth="1"/>
    <col min="33" max="33" width="5.6640625" style="76" hidden="1" customWidth="1"/>
    <col min="34" max="16384" width="8.83203125" style="76"/>
  </cols>
  <sheetData>
    <row r="1" spans="1:34" ht="1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1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1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 customHeight="1" thickBo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24.75" customHeight="1" thickTop="1" thickBot="1">
      <c r="A7" s="251" t="s">
        <v>18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3"/>
      <c r="AH7" s="4"/>
    </row>
    <row r="8" spans="1:34" s="77" customFormat="1" ht="29.25" customHeight="1" thickTop="1" thickBot="1">
      <c r="A8" s="73" t="s">
        <v>15</v>
      </c>
      <c r="B8" s="197" t="str">
        <f>Blad8!B8</f>
        <v>R000</v>
      </c>
      <c r="C8" s="197"/>
      <c r="D8" s="197"/>
      <c r="E8" s="74" t="s">
        <v>14</v>
      </c>
      <c r="F8" s="15"/>
      <c r="G8" s="15"/>
      <c r="H8" s="15"/>
      <c r="I8" s="175">
        <f>Blad8!I8</f>
        <v>0</v>
      </c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3"/>
      <c r="AH8" s="5"/>
    </row>
    <row r="9" spans="1:34" s="78" customFormat="1" ht="21.75" customHeight="1" thickTop="1">
      <c r="A9" s="45"/>
      <c r="B9" s="57"/>
      <c r="C9" s="57"/>
      <c r="D9" s="57"/>
      <c r="E9" s="57"/>
      <c r="F9" s="57"/>
      <c r="G9" s="23"/>
      <c r="H9" s="245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7"/>
      <c r="U9" s="248" t="s">
        <v>62</v>
      </c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6"/>
    </row>
    <row r="10" spans="1:34" s="78" customFormat="1" ht="21.75" customHeight="1">
      <c r="A10" s="22" t="s">
        <v>13</v>
      </c>
      <c r="B10" s="57"/>
      <c r="C10" s="57"/>
      <c r="D10" s="57"/>
      <c r="E10" s="57"/>
      <c r="F10" s="57"/>
      <c r="G10" s="23"/>
      <c r="H10" s="60" t="s">
        <v>68</v>
      </c>
      <c r="I10" s="61"/>
      <c r="J10" s="61"/>
      <c r="K10" s="61"/>
      <c r="L10" s="61"/>
      <c r="M10" s="135">
        <f>Blad8!M10+1</f>
        <v>9</v>
      </c>
      <c r="N10" s="61"/>
      <c r="O10" s="61"/>
      <c r="P10" s="61"/>
      <c r="Q10" s="61"/>
      <c r="R10" s="61"/>
      <c r="S10" s="61"/>
      <c r="T10" s="62"/>
      <c r="U10" s="236" t="s">
        <v>44</v>
      </c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6"/>
    </row>
    <row r="11" spans="1:34" s="78" customFormat="1" ht="21.75" customHeight="1">
      <c r="A11" s="22" t="s">
        <v>45</v>
      </c>
      <c r="B11" s="57"/>
      <c r="C11" s="57"/>
      <c r="D11" s="57"/>
      <c r="E11" s="57"/>
      <c r="F11" s="57"/>
      <c r="G11" s="24"/>
      <c r="H11" s="63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  <c r="U11" s="236" t="s">
        <v>46</v>
      </c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6"/>
    </row>
    <row r="12" spans="1:34" s="78" customFormat="1" ht="21.75" customHeight="1">
      <c r="A12" s="22" t="s">
        <v>47</v>
      </c>
      <c r="B12" s="57"/>
      <c r="C12" s="57"/>
      <c r="D12" s="57"/>
      <c r="E12" s="57"/>
      <c r="F12" s="57"/>
      <c r="G12" s="23"/>
      <c r="H12" s="67" t="s">
        <v>20</v>
      </c>
      <c r="I12" s="68"/>
      <c r="J12" s="68" t="s">
        <v>16</v>
      </c>
      <c r="K12" s="144">
        <v>1</v>
      </c>
      <c r="L12" s="242" t="s">
        <v>35</v>
      </c>
      <c r="M12" s="242"/>
      <c r="N12" s="136">
        <f>Blad8!N12</f>
        <v>2014</v>
      </c>
      <c r="O12" s="75" t="s">
        <v>22</v>
      </c>
      <c r="P12" s="144">
        <v>30</v>
      </c>
      <c r="Q12" s="242" t="s">
        <v>34</v>
      </c>
      <c r="R12" s="242"/>
      <c r="S12" s="137">
        <f>Blad8!S12</f>
        <v>2014</v>
      </c>
      <c r="T12" s="69"/>
      <c r="U12" s="236" t="s">
        <v>48</v>
      </c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6"/>
    </row>
    <row r="13" spans="1:34" s="78" customFormat="1" ht="21.75" customHeight="1">
      <c r="A13" s="22" t="s">
        <v>66</v>
      </c>
      <c r="B13" s="57"/>
      <c r="C13" s="57"/>
      <c r="D13" s="57"/>
      <c r="E13" s="57"/>
      <c r="F13" s="57"/>
      <c r="G13" s="23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36" t="s">
        <v>49</v>
      </c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6"/>
    </row>
    <row r="14" spans="1:34" s="78" customFormat="1" ht="21.75" customHeight="1">
      <c r="A14" s="25"/>
      <c r="B14" s="57"/>
      <c r="C14" s="57"/>
      <c r="D14" s="57"/>
      <c r="E14" s="57"/>
      <c r="F14" s="57"/>
      <c r="G14" s="23"/>
      <c r="H14" s="60" t="s">
        <v>17</v>
      </c>
      <c r="I14" s="61"/>
      <c r="J14" s="61"/>
      <c r="K14" s="61"/>
      <c r="L14" s="135">
        <f>Blad8!L14</f>
        <v>0</v>
      </c>
      <c r="M14" s="61"/>
      <c r="N14" s="61"/>
      <c r="O14" s="61"/>
      <c r="P14" s="61"/>
      <c r="Q14" s="61"/>
      <c r="R14" s="61"/>
      <c r="S14" s="61"/>
      <c r="T14" s="62"/>
      <c r="U14" s="236" t="s">
        <v>50</v>
      </c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6"/>
    </row>
    <row r="15" spans="1:34" s="78" customFormat="1" ht="21.75" customHeight="1">
      <c r="A15" s="16" t="s">
        <v>10</v>
      </c>
      <c r="B15" s="17"/>
      <c r="C15" s="198">
        <f>Blad8!C15</f>
        <v>41640</v>
      </c>
      <c r="D15" s="198"/>
      <c r="E15" s="198"/>
      <c r="F15" s="198"/>
      <c r="G15" s="18"/>
      <c r="H15" s="60" t="s">
        <v>11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2"/>
      <c r="U15" s="236" t="s">
        <v>51</v>
      </c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6"/>
    </row>
    <row r="16" spans="1:34" s="78" customFormat="1" ht="21.75" customHeight="1">
      <c r="A16" s="26"/>
      <c r="B16" s="57"/>
      <c r="C16" s="57"/>
      <c r="D16" s="57"/>
      <c r="E16" s="57"/>
      <c r="F16" s="57"/>
      <c r="G16" s="23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8" t="s">
        <v>9</v>
      </c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6"/>
    </row>
    <row r="17" spans="1:34" ht="4.5" customHeight="1">
      <c r="A17" s="28"/>
      <c r="B17" s="55"/>
      <c r="C17" s="55"/>
      <c r="D17" s="55"/>
      <c r="E17" s="55"/>
      <c r="F17" s="55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2"/>
      <c r="U17" s="240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4"/>
    </row>
    <row r="18" spans="1:34" s="77" customFormat="1" ht="18">
      <c r="A18" s="33"/>
      <c r="B18" s="34">
        <v>1</v>
      </c>
      <c r="C18" s="34">
        <v>2</v>
      </c>
      <c r="D18" s="34">
        <v>3</v>
      </c>
      <c r="E18" s="34">
        <v>4</v>
      </c>
      <c r="F18" s="34">
        <v>5</v>
      </c>
      <c r="G18" s="34">
        <v>6</v>
      </c>
      <c r="H18" s="34">
        <v>7</v>
      </c>
      <c r="I18" s="34">
        <v>8</v>
      </c>
      <c r="J18" s="34">
        <v>9</v>
      </c>
      <c r="K18" s="34">
        <v>10</v>
      </c>
      <c r="L18" s="34">
        <v>11</v>
      </c>
      <c r="M18" s="34">
        <v>12</v>
      </c>
      <c r="N18" s="34">
        <v>13</v>
      </c>
      <c r="O18" s="34">
        <v>14</v>
      </c>
      <c r="P18" s="34">
        <v>15</v>
      </c>
      <c r="Q18" s="34">
        <v>16</v>
      </c>
      <c r="R18" s="34">
        <v>17</v>
      </c>
      <c r="S18" s="34">
        <v>18</v>
      </c>
      <c r="T18" s="34">
        <v>19</v>
      </c>
      <c r="U18" s="34">
        <v>20</v>
      </c>
      <c r="V18" s="34">
        <v>21</v>
      </c>
      <c r="W18" s="34">
        <v>22</v>
      </c>
      <c r="X18" s="34">
        <v>23</v>
      </c>
      <c r="Y18" s="34">
        <v>24</v>
      </c>
      <c r="Z18" s="34">
        <v>25</v>
      </c>
      <c r="AA18" s="34">
        <v>26</v>
      </c>
      <c r="AB18" s="34">
        <v>27</v>
      </c>
      <c r="AC18" s="34">
        <v>28</v>
      </c>
      <c r="AD18" s="34">
        <v>29</v>
      </c>
      <c r="AE18" s="34">
        <v>30</v>
      </c>
      <c r="AF18" s="34">
        <v>31</v>
      </c>
      <c r="AG18" s="35">
        <v>31</v>
      </c>
      <c r="AH18" s="5"/>
    </row>
    <row r="19" spans="1:34" ht="35" customHeight="1">
      <c r="A19" s="36" t="s">
        <v>43</v>
      </c>
      <c r="B19" s="19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9"/>
      <c r="AG19" s="7" t="s">
        <v>67</v>
      </c>
      <c r="AH19" s="4"/>
    </row>
    <row r="20" spans="1:34" ht="35" customHeight="1">
      <c r="A20" s="36" t="s">
        <v>64</v>
      </c>
      <c r="B20" s="19"/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9"/>
      <c r="AG20" s="7"/>
      <c r="AH20" s="4"/>
    </row>
    <row r="21" spans="1:34" ht="34">
      <c r="A21" s="36" t="s">
        <v>65</v>
      </c>
      <c r="B21" s="19"/>
      <c r="C21" s="1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9"/>
      <c r="AG21" s="7"/>
      <c r="AH21" s="4"/>
    </row>
    <row r="22" spans="1:34">
      <c r="A22" s="231" t="s">
        <v>52</v>
      </c>
      <c r="B22" s="232"/>
      <c r="C22" s="233" t="s">
        <v>53</v>
      </c>
      <c r="D22" s="234"/>
      <c r="E22" s="234"/>
      <c r="F22" s="235"/>
      <c r="G22" s="233" t="s">
        <v>77</v>
      </c>
      <c r="H22" s="234"/>
      <c r="I22" s="234"/>
      <c r="J22" s="235"/>
      <c r="K22" s="233" t="s">
        <v>0</v>
      </c>
      <c r="L22" s="234"/>
      <c r="M22" s="234"/>
      <c r="N22" s="235"/>
      <c r="O22" s="233" t="s">
        <v>1</v>
      </c>
      <c r="P22" s="234"/>
      <c r="Q22" s="234"/>
      <c r="R22" s="235"/>
      <c r="S22" s="233" t="s">
        <v>54</v>
      </c>
      <c r="T22" s="234"/>
      <c r="U22" s="234"/>
      <c r="V22" s="235"/>
      <c r="W22" s="233" t="s">
        <v>2</v>
      </c>
      <c r="X22" s="234"/>
      <c r="Y22" s="234"/>
      <c r="Z22" s="235"/>
      <c r="AA22" s="233" t="s">
        <v>55</v>
      </c>
      <c r="AB22" s="234"/>
      <c r="AC22" s="235"/>
      <c r="AD22" s="233" t="s">
        <v>56</v>
      </c>
      <c r="AE22" s="234"/>
      <c r="AF22" s="235"/>
      <c r="AG22" s="10"/>
      <c r="AH22" s="4"/>
    </row>
    <row r="23" spans="1:34" ht="18" customHeight="1">
      <c r="A23" s="153">
        <f>COUNTA(B19:AF19)</f>
        <v>0</v>
      </c>
      <c r="B23" s="154"/>
      <c r="C23" s="180">
        <f>COUNTA(B21:AF21)</f>
        <v>0</v>
      </c>
      <c r="D23" s="181"/>
      <c r="E23" s="181"/>
      <c r="F23" s="181"/>
      <c r="G23" s="180">
        <f>COUNTIF(B19:AF19,"W")</f>
        <v>0</v>
      </c>
      <c r="H23" s="181"/>
      <c r="I23" s="181"/>
      <c r="J23" s="181"/>
      <c r="K23" s="180">
        <f>COUNTIF(B19:AJ19,"T")</f>
        <v>0</v>
      </c>
      <c r="L23" s="181"/>
      <c r="M23" s="181"/>
      <c r="N23" s="181"/>
      <c r="O23" s="180">
        <f>COUNTIF(B19:AF19,"V")</f>
        <v>0</v>
      </c>
      <c r="P23" s="181"/>
      <c r="Q23" s="181"/>
      <c r="R23" s="181"/>
      <c r="S23" s="180">
        <f>COUNTIF(B19:AF19,"F")</f>
        <v>0</v>
      </c>
      <c r="T23" s="181"/>
      <c r="U23" s="181"/>
      <c r="V23" s="181"/>
      <c r="W23" s="180">
        <f>COUNTIF(B19:AF19,"S")</f>
        <v>0</v>
      </c>
      <c r="X23" s="181"/>
      <c r="Y23" s="181"/>
      <c r="Z23" s="181"/>
      <c r="AA23" s="180">
        <f>COUNTIF(B19:AF19,"Za")</f>
        <v>0</v>
      </c>
      <c r="AB23" s="181"/>
      <c r="AC23" s="184"/>
      <c r="AD23" s="180">
        <f>COUNTIF(B19:AF19,"Zo")</f>
        <v>0</v>
      </c>
      <c r="AE23" s="181"/>
      <c r="AF23" s="184"/>
      <c r="AG23" s="8"/>
      <c r="AH23" s="4"/>
    </row>
    <row r="24" spans="1:34" ht="13.25" customHeight="1">
      <c r="A24" s="155"/>
      <c r="B24" s="156"/>
      <c r="C24" s="182"/>
      <c r="D24" s="183"/>
      <c r="E24" s="183"/>
      <c r="F24" s="183"/>
      <c r="G24" s="182"/>
      <c r="H24" s="183"/>
      <c r="I24" s="183"/>
      <c r="J24" s="183"/>
      <c r="K24" s="182"/>
      <c r="L24" s="183"/>
      <c r="M24" s="183"/>
      <c r="N24" s="183"/>
      <c r="O24" s="182"/>
      <c r="P24" s="183"/>
      <c r="Q24" s="183"/>
      <c r="R24" s="183"/>
      <c r="S24" s="182"/>
      <c r="T24" s="183"/>
      <c r="U24" s="183"/>
      <c r="V24" s="183"/>
      <c r="W24" s="182"/>
      <c r="X24" s="183"/>
      <c r="Y24" s="183"/>
      <c r="Z24" s="183"/>
      <c r="AA24" s="182"/>
      <c r="AB24" s="183"/>
      <c r="AC24" s="185"/>
      <c r="AD24" s="182"/>
      <c r="AE24" s="183"/>
      <c r="AF24" s="185"/>
      <c r="AG24" s="9"/>
      <c r="AH24" s="4"/>
    </row>
    <row r="25" spans="1:34" ht="20" customHeight="1">
      <c r="A25" s="37" t="s">
        <v>70</v>
      </c>
      <c r="B25" s="38"/>
      <c r="C25" s="39"/>
      <c r="D25" s="39"/>
      <c r="E25" s="138">
        <f>Blad8!E25</f>
        <v>200</v>
      </c>
      <c r="F25" s="229" t="s">
        <v>69</v>
      </c>
      <c r="G25" s="229"/>
      <c r="H25" s="230"/>
      <c r="I25" s="212" t="s">
        <v>57</v>
      </c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4"/>
      <c r="U25" s="212" t="s">
        <v>58</v>
      </c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4"/>
    </row>
    <row r="26" spans="1:34" ht="20" customHeight="1">
      <c r="A26" s="56" t="s">
        <v>6</v>
      </c>
      <c r="B26" s="40"/>
      <c r="C26" s="41"/>
      <c r="D26" s="41"/>
      <c r="E26" s="139">
        <f>Blad8!E28</f>
        <v>0</v>
      </c>
      <c r="F26" s="223"/>
      <c r="G26" s="223"/>
      <c r="H26" s="224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161" t="s">
        <v>59</v>
      </c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1"/>
      <c r="AH26" s="4"/>
    </row>
    <row r="27" spans="1:34" ht="20" customHeight="1">
      <c r="A27" s="56" t="s">
        <v>7</v>
      </c>
      <c r="B27" s="40"/>
      <c r="C27" s="41"/>
      <c r="D27" s="41"/>
      <c r="E27" s="139">
        <f>G23</f>
        <v>0</v>
      </c>
      <c r="F27" s="223"/>
      <c r="G27" s="223"/>
      <c r="H27" s="224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163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2"/>
      <c r="AH27" s="4"/>
    </row>
    <row r="28" spans="1:34" ht="20" customHeight="1">
      <c r="A28" s="56" t="s">
        <v>8</v>
      </c>
      <c r="B28" s="40"/>
      <c r="C28" s="41"/>
      <c r="D28" s="41"/>
      <c r="E28" s="139">
        <f>E26+E27</f>
        <v>0</v>
      </c>
      <c r="F28" s="223"/>
      <c r="G28" s="223"/>
      <c r="H28" s="224"/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  <c r="U28" s="163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4"/>
      <c r="AH28" s="4"/>
    </row>
    <row r="29" spans="1:34" ht="20" customHeight="1">
      <c r="A29" s="227" t="s">
        <v>3</v>
      </c>
      <c r="B29" s="228"/>
      <c r="C29" s="228"/>
      <c r="D29" s="228"/>
      <c r="E29" s="139">
        <f>Blad8!E31</f>
        <v>0</v>
      </c>
      <c r="F29" s="58"/>
      <c r="G29" s="58"/>
      <c r="H29" s="59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  <c r="U29" s="163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2"/>
      <c r="AH29" s="4"/>
    </row>
    <row r="30" spans="1:34" ht="20" customHeight="1">
      <c r="A30" s="227" t="s">
        <v>4</v>
      </c>
      <c r="B30" s="228"/>
      <c r="C30" s="228"/>
      <c r="D30" s="228"/>
      <c r="E30" s="139">
        <f>K23</f>
        <v>0</v>
      </c>
      <c r="F30" s="58"/>
      <c r="G30" s="58"/>
      <c r="H30" s="59"/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61" t="s">
        <v>60</v>
      </c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5"/>
      <c r="AG30" s="12"/>
      <c r="AH30" s="4"/>
    </row>
    <row r="31" spans="1:34" ht="20" customHeight="1">
      <c r="A31" s="227" t="s">
        <v>5</v>
      </c>
      <c r="B31" s="228"/>
      <c r="C31" s="228"/>
      <c r="D31" s="228"/>
      <c r="E31" s="139">
        <f>E29+E30</f>
        <v>0</v>
      </c>
      <c r="F31" s="58"/>
      <c r="G31" s="58"/>
      <c r="H31" s="59"/>
      <c r="I31" s="49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  <c r="U31" s="163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7"/>
      <c r="AG31" s="12"/>
      <c r="AH31" s="4"/>
    </row>
    <row r="32" spans="1:34" ht="20" customHeight="1">
      <c r="A32" s="56" t="s">
        <v>71</v>
      </c>
      <c r="B32" s="40"/>
      <c r="C32" s="41"/>
      <c r="D32" s="41"/>
      <c r="E32" s="139">
        <f>Blad8!E34</f>
        <v>0</v>
      </c>
      <c r="F32" s="223"/>
      <c r="G32" s="223"/>
      <c r="H32" s="224"/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163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7"/>
      <c r="AG32" s="11"/>
      <c r="AH32" s="4"/>
    </row>
    <row r="33" spans="1:34" ht="20" customHeight="1">
      <c r="A33" s="56" t="s">
        <v>72</v>
      </c>
      <c r="B33" s="40"/>
      <c r="C33" s="41"/>
      <c r="D33" s="41"/>
      <c r="E33" s="139">
        <f>W23</f>
        <v>0</v>
      </c>
      <c r="F33" s="223"/>
      <c r="G33" s="223"/>
      <c r="H33" s="224"/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  <c r="U33" s="168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70"/>
      <c r="AG33" s="12"/>
      <c r="AH33" s="4"/>
    </row>
    <row r="34" spans="1:34" ht="20" customHeight="1">
      <c r="A34" s="56" t="s">
        <v>73</v>
      </c>
      <c r="B34" s="40"/>
      <c r="C34" s="41"/>
      <c r="D34" s="41"/>
      <c r="E34" s="139">
        <f>E32+E33</f>
        <v>0</v>
      </c>
      <c r="F34" s="223"/>
      <c r="G34" s="223"/>
      <c r="H34" s="224"/>
      <c r="I34" s="49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163" t="s">
        <v>61</v>
      </c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4"/>
      <c r="AH34" s="4"/>
    </row>
    <row r="35" spans="1:34" ht="20" customHeight="1">
      <c r="A35" s="56" t="s">
        <v>74</v>
      </c>
      <c r="B35" s="40"/>
      <c r="C35" s="41"/>
      <c r="D35" s="41"/>
      <c r="E35" s="139">
        <f>Blad8!E37</f>
        <v>0</v>
      </c>
      <c r="F35" s="223"/>
      <c r="G35" s="223"/>
      <c r="H35" s="224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163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1"/>
      <c r="AH35" s="4"/>
    </row>
    <row r="36" spans="1:34" ht="20" customHeight="1">
      <c r="A36" s="56" t="s">
        <v>75</v>
      </c>
      <c r="B36" s="40"/>
      <c r="C36" s="41"/>
      <c r="D36" s="41"/>
      <c r="E36" s="139">
        <f>C23</f>
        <v>0</v>
      </c>
      <c r="F36" s="223"/>
      <c r="G36" s="223"/>
      <c r="H36" s="224"/>
      <c r="I36" s="49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1"/>
      <c r="U36" s="163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2"/>
      <c r="AH36" s="4"/>
    </row>
    <row r="37" spans="1:34" ht="20" customHeight="1">
      <c r="A37" s="56" t="s">
        <v>76</v>
      </c>
      <c r="B37" s="40"/>
      <c r="C37" s="41"/>
      <c r="D37" s="41"/>
      <c r="E37" s="139">
        <f>E35+E36</f>
        <v>0</v>
      </c>
      <c r="F37" s="223"/>
      <c r="G37" s="223"/>
      <c r="H37" s="224"/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1"/>
      <c r="U37" s="163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2"/>
      <c r="AH37" s="4"/>
    </row>
    <row r="38" spans="1:34" ht="20" customHeight="1" thickBot="1">
      <c r="A38" s="42" t="s">
        <v>63</v>
      </c>
      <c r="B38" s="43"/>
      <c r="C38" s="44"/>
      <c r="D38" s="44"/>
      <c r="E38" s="140">
        <f>E25-E37</f>
        <v>200</v>
      </c>
      <c r="F38" s="225" t="s">
        <v>69</v>
      </c>
      <c r="G38" s="225"/>
      <c r="H38" s="226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93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3"/>
      <c r="AH38" s="4"/>
    </row>
    <row r="39" spans="1:3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>
      <c r="S42" s="79"/>
    </row>
  </sheetData>
  <sheetProtection password="CC2D" sheet="1" objects="1" scenarios="1" formatCells="0" formatColumns="0" formatRows="0" insertColumns="0" insertRows="0" deleteColumns="0" deleteRows="0" sort="0"/>
  <mergeCells count="53">
    <mergeCell ref="C15:F15"/>
    <mergeCell ref="A7:AG7"/>
    <mergeCell ref="B8:D8"/>
    <mergeCell ref="I8:AF8"/>
    <mergeCell ref="H9:T9"/>
    <mergeCell ref="U9:AG9"/>
    <mergeCell ref="U10:AG10"/>
    <mergeCell ref="U11:AG11"/>
    <mergeCell ref="U12:AG12"/>
    <mergeCell ref="U13:AG13"/>
    <mergeCell ref="U14:AG14"/>
    <mergeCell ref="U15:AG15"/>
    <mergeCell ref="L12:M12"/>
    <mergeCell ref="Q12:R12"/>
    <mergeCell ref="U16:AG16"/>
    <mergeCell ref="U17:AG17"/>
    <mergeCell ref="A22:B22"/>
    <mergeCell ref="C22:F22"/>
    <mergeCell ref="G22:J22"/>
    <mergeCell ref="K22:N22"/>
    <mergeCell ref="O22:R22"/>
    <mergeCell ref="S22:V22"/>
    <mergeCell ref="W22:Z22"/>
    <mergeCell ref="AA22:AC22"/>
    <mergeCell ref="AD22:AF22"/>
    <mergeCell ref="A23:B24"/>
    <mergeCell ref="C23:F24"/>
    <mergeCell ref="G23:J24"/>
    <mergeCell ref="K23:N24"/>
    <mergeCell ref="O23:R24"/>
    <mergeCell ref="S23:V24"/>
    <mergeCell ref="W23:Z24"/>
    <mergeCell ref="AA23:AC24"/>
    <mergeCell ref="AD23:AF24"/>
    <mergeCell ref="F25:H25"/>
    <mergeCell ref="I25:T25"/>
    <mergeCell ref="U25:AG25"/>
    <mergeCell ref="A29:D29"/>
    <mergeCell ref="A30:D30"/>
    <mergeCell ref="U30:AF33"/>
    <mergeCell ref="A31:D31"/>
    <mergeCell ref="F32:H32"/>
    <mergeCell ref="F33:H33"/>
    <mergeCell ref="F26:H26"/>
    <mergeCell ref="U26:AF29"/>
    <mergeCell ref="F34:H34"/>
    <mergeCell ref="U34:AF38"/>
    <mergeCell ref="F35:H35"/>
    <mergeCell ref="F36:H36"/>
    <mergeCell ref="F37:H37"/>
    <mergeCell ref="F38:H38"/>
    <mergeCell ref="F27:H27"/>
    <mergeCell ref="F28:H28"/>
  </mergeCells>
  <phoneticPr fontId="1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30</vt:i4>
      </vt:variant>
    </vt:vector>
  </HeadingPairs>
  <TitlesOfParts>
    <vt:vector size="30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</vt:vector>
  </TitlesOfParts>
  <Company>Interelectra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VELTJEN</dc:creator>
  <cp:lastModifiedBy>EDDY VELTJEN</cp:lastModifiedBy>
  <cp:lastPrinted>2010-10-11T13:21:40Z</cp:lastPrinted>
  <dcterms:created xsi:type="dcterms:W3CDTF">2004-08-24T09:13:24Z</dcterms:created>
  <dcterms:modified xsi:type="dcterms:W3CDTF">2014-05-16T13:16:01Z</dcterms:modified>
</cp:coreProperties>
</file>